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до3лет" sheetId="3" r:id="rId3"/>
    <sheet name="Лист3" sheetId="4" r:id="rId4"/>
  </sheets>
  <definedNames>
    <definedName name="_xlnm.Print_Area" localSheetId="2">'до3лет'!$A$1:$L$698</definedName>
  </definedNames>
  <calcPr fullCalcOnLoad="1"/>
</workbook>
</file>

<file path=xl/sharedStrings.xml><?xml version="1.0" encoding="utf-8"?>
<sst xmlns="http://schemas.openxmlformats.org/spreadsheetml/2006/main" count="1010" uniqueCount="209">
  <si>
    <t>Макароны запеченные с сыром ТК-204</t>
  </si>
  <si>
    <t>Каша манная молочная ТК-183</t>
  </si>
  <si>
    <t>150/4</t>
  </si>
  <si>
    <t>200/5</t>
  </si>
  <si>
    <t>Суп -лапша домашняя ТК -63</t>
  </si>
  <si>
    <t>150</t>
  </si>
  <si>
    <t>250</t>
  </si>
  <si>
    <t>Куры отварные ТК -124</t>
  </si>
  <si>
    <t>50</t>
  </si>
  <si>
    <t>70</t>
  </si>
  <si>
    <t>Свекла Пестрый ТК-28</t>
  </si>
  <si>
    <t>40</t>
  </si>
  <si>
    <t>Салат Пестрый ТК-28</t>
  </si>
  <si>
    <t>60</t>
  </si>
  <si>
    <t>Гуляш ТК-90</t>
  </si>
  <si>
    <t>70/50</t>
  </si>
  <si>
    <t>Салат Степной ТК-37</t>
  </si>
  <si>
    <t>Блины ТК-228</t>
  </si>
  <si>
    <t>50/3</t>
  </si>
  <si>
    <t>75/5</t>
  </si>
  <si>
    <t>Каша перловая ТК -165</t>
  </si>
  <si>
    <t>Салат из свеклы с раст. маслом ТК-24</t>
  </si>
  <si>
    <t>Рагу из овощей ТК-145</t>
  </si>
  <si>
    <t>120/15</t>
  </si>
  <si>
    <t>Котлеты рыбные ТК-80</t>
  </si>
  <si>
    <t>200</t>
  </si>
  <si>
    <t>75</t>
  </si>
  <si>
    <t>Суп Молочный с овсяной крупой ТК-73</t>
  </si>
  <si>
    <t>Картофельное пюре ТК -137</t>
  </si>
  <si>
    <t>120</t>
  </si>
  <si>
    <t>Салат из свежей капусты ТК-5</t>
  </si>
  <si>
    <t>Наименование изделия             1-й день</t>
  </si>
  <si>
    <t>Выход, гр.</t>
  </si>
  <si>
    <t>Белки, гр.</t>
  </si>
  <si>
    <t>Жиры, гр.</t>
  </si>
  <si>
    <t>Углеводы, гр.</t>
  </si>
  <si>
    <t>ЭЦ, ккал</t>
  </si>
  <si>
    <t>Минеральные</t>
  </si>
  <si>
    <t>Витамины</t>
  </si>
  <si>
    <t>Ca</t>
  </si>
  <si>
    <t>Mg</t>
  </si>
  <si>
    <t>Fe</t>
  </si>
  <si>
    <t>В1</t>
  </si>
  <si>
    <t>В2</t>
  </si>
  <si>
    <t>С</t>
  </si>
  <si>
    <t>Завтрак</t>
  </si>
  <si>
    <t>Макароны, запеченные с сыром ТК-204</t>
  </si>
  <si>
    <t>150/6</t>
  </si>
  <si>
    <t>Чай с сахаром ТК-266</t>
  </si>
  <si>
    <t>Бутерброд с маслом ТК-1</t>
  </si>
  <si>
    <t>30/5</t>
  </si>
  <si>
    <t>2-й Завтрак</t>
  </si>
  <si>
    <t>Напиток из плодов шиповника ТК-281</t>
  </si>
  <si>
    <t>Обед</t>
  </si>
  <si>
    <t>Борщ с капустой и картофелем ТК -53</t>
  </si>
  <si>
    <t>150/5</t>
  </si>
  <si>
    <t>Плов из говядины ТК-108</t>
  </si>
  <si>
    <t>100/50</t>
  </si>
  <si>
    <t>Салат луковый ТК-43</t>
  </si>
  <si>
    <t>20</t>
  </si>
  <si>
    <t>Кисель из концентрата на плодовых или ягодных экстрактах ТК-284</t>
  </si>
  <si>
    <t>Хлеб ржаной</t>
  </si>
  <si>
    <t>30</t>
  </si>
  <si>
    <t xml:space="preserve">Ужин </t>
  </si>
  <si>
    <t>Запеканка из творога ТК-214</t>
  </si>
  <si>
    <t>Салат из моркови с курагой ТК-19</t>
  </si>
  <si>
    <t>Чай с молоком и сахаром ТК-267</t>
  </si>
  <si>
    <t>Хлеб Колосок</t>
  </si>
  <si>
    <t>Фрукты свежие</t>
  </si>
  <si>
    <t>Ясли</t>
  </si>
  <si>
    <t>200/7</t>
  </si>
  <si>
    <t>50/5</t>
  </si>
  <si>
    <t>200/8</t>
  </si>
  <si>
    <t>133/67</t>
  </si>
  <si>
    <t>47</t>
  </si>
  <si>
    <t>150/20</t>
  </si>
  <si>
    <t>Сад</t>
  </si>
  <si>
    <t>Наименование изделия            2-й день</t>
  </si>
  <si>
    <t>Каша овсяная Геркулес молочная вязкая ТК-173</t>
  </si>
  <si>
    <t>Кофейный напиток на молоке ТК-270</t>
  </si>
  <si>
    <t>Молоко кипяченное ТК -264</t>
  </si>
  <si>
    <t>Печенье</t>
  </si>
  <si>
    <t>Суп Крестьянский с крупой ТК -62</t>
  </si>
  <si>
    <t>Каша гречневая ТК 164</t>
  </si>
  <si>
    <t>Азу ТК- 89</t>
  </si>
  <si>
    <t>50/30</t>
  </si>
  <si>
    <t>Салат из свежих помидоров и огурцов ТК-13</t>
  </si>
  <si>
    <t>Компот из кураги ТК-276</t>
  </si>
  <si>
    <t>38</t>
  </si>
  <si>
    <t>Булочка «Веснушка ТК-256</t>
  </si>
  <si>
    <t>Салат картофельный с зел горошком ТК-36</t>
  </si>
  <si>
    <t>250/10</t>
  </si>
  <si>
    <t>Наименование изделия        3-й день</t>
  </si>
  <si>
    <t>Суп молочный с макаронными изделиями ТК-75</t>
  </si>
  <si>
    <t>Какао  на молоке ТК-272</t>
  </si>
  <si>
    <t>Бутерброд с маслом, сыром  ТК-2</t>
  </si>
  <si>
    <t>30/10/5</t>
  </si>
  <si>
    <t>Сок</t>
  </si>
  <si>
    <t>160</t>
  </si>
  <si>
    <t>Картофель отварной с маслом ТК -135</t>
  </si>
  <si>
    <t>150/3</t>
  </si>
  <si>
    <t>Куры отварные  ТК -124</t>
  </si>
  <si>
    <t>Салат из свежей капусты , помидоров и огурцов ТК-10</t>
  </si>
  <si>
    <t>Компот из сухофруктов ТК-276</t>
  </si>
  <si>
    <t>Капуста тушеная ТК -139</t>
  </si>
  <si>
    <t>Чай с лимоном и сахаром ТК-268</t>
  </si>
  <si>
    <t>50/15/5</t>
  </si>
  <si>
    <t>200/4</t>
  </si>
  <si>
    <t>Наименование изделия         4-й день</t>
  </si>
  <si>
    <t>Каша пшенная молочная ТК-187</t>
  </si>
  <si>
    <t>Суп картофельный с макаронами ТК -56</t>
  </si>
  <si>
    <t>Тефтели из говядины с рисом ТК-102</t>
  </si>
  <si>
    <t>50/20</t>
  </si>
  <si>
    <t>Свекла отварная порционная ТК-16</t>
  </si>
  <si>
    <t>Компот из свежих плодов ТК-277</t>
  </si>
  <si>
    <t>Омлет натуральный ТК-209</t>
  </si>
  <si>
    <t>60/3</t>
  </si>
  <si>
    <t>Салат Студентческий ТК-38</t>
  </si>
  <si>
    <t>Хлеб пшеничный</t>
  </si>
  <si>
    <t>Кисель витаминизированный ТК-286</t>
  </si>
  <si>
    <t>70/30</t>
  </si>
  <si>
    <t>45</t>
  </si>
  <si>
    <t>90/4</t>
  </si>
  <si>
    <t>Наименование изделия        5-й день</t>
  </si>
  <si>
    <t>Кефир ТК-263</t>
  </si>
  <si>
    <t>Свекольник ТК 65</t>
  </si>
  <si>
    <t>Котлеты из говядины ТК-93</t>
  </si>
  <si>
    <t>Огурцы соленые порционные</t>
  </si>
  <si>
    <t>Компот из чернослива ТК-276</t>
  </si>
  <si>
    <t>Икра морковная ТК-44</t>
  </si>
  <si>
    <t>Чай ТК — 265</t>
  </si>
  <si>
    <t xml:space="preserve">Конфеты шоколадные </t>
  </si>
  <si>
    <t>90</t>
  </si>
  <si>
    <t>70/7</t>
  </si>
  <si>
    <t xml:space="preserve">Сад </t>
  </si>
  <si>
    <t>Наименование изделия        6-й день</t>
  </si>
  <si>
    <t>Каша пшеничная рассыпчатая ТК-166</t>
  </si>
  <si>
    <t>Какао  на сгущен.Молоке Тк-273</t>
  </si>
  <si>
    <t>Суп из овощей ТК-64</t>
  </si>
  <si>
    <t>Пюре гороховое ТК — 160</t>
  </si>
  <si>
    <t>100/3</t>
  </si>
  <si>
    <t>50/50</t>
  </si>
  <si>
    <t>Салат Здоровье ТК-29</t>
  </si>
  <si>
    <t>Пирог с повидлом ТК-243</t>
  </si>
  <si>
    <t>100</t>
  </si>
  <si>
    <t>Напиток Валитек ТК-279</t>
  </si>
  <si>
    <t>Наименование изделия        7-й день</t>
  </si>
  <si>
    <t>Суп молочный с  крупой ТК -73</t>
  </si>
  <si>
    <t>Рассольник ленинградский ТК-51</t>
  </si>
  <si>
    <t>Жаркое по домашнему ТК-92</t>
  </si>
  <si>
    <t>Салат из капусты с зел. Горошком ТК-8</t>
  </si>
  <si>
    <t>Винегрет овощной ТК-39</t>
  </si>
  <si>
    <t>Шанежка наливная ТК-253</t>
  </si>
  <si>
    <t>Суп молочный с овсяной крупой ТК -73</t>
  </si>
  <si>
    <t>150/70</t>
  </si>
  <si>
    <t>Наименование изделия        8-й день</t>
  </si>
  <si>
    <t>Каша  молочная Дружба ТК-189</t>
  </si>
  <si>
    <t>Суп картофельный с клекцами ТК -59</t>
  </si>
  <si>
    <t>Суфле куриное ТК-132</t>
  </si>
  <si>
    <t>Салат из свеклы с растительным маслом ТК-24</t>
  </si>
  <si>
    <t>Рыба тушенная в томате с овощами ТК-77</t>
  </si>
  <si>
    <t>Картофельное пюре ТК-137</t>
  </si>
  <si>
    <t>47,5</t>
  </si>
  <si>
    <t>Наименование изделия       9-й день</t>
  </si>
  <si>
    <t>Суп картофельный с бобовыми и гренками ТК-60</t>
  </si>
  <si>
    <t>150/10</t>
  </si>
  <si>
    <t>Котлета Здоровье ТК-95</t>
  </si>
  <si>
    <t>85</t>
  </si>
  <si>
    <t>Салат из свежей капусты и свеклы ТК-6</t>
  </si>
  <si>
    <t>Макароны отварные ТК-203</t>
  </si>
  <si>
    <t>120/4</t>
  </si>
  <si>
    <t>Соус сметанный ТК-224</t>
  </si>
  <si>
    <t>Пудинг творожный ТК-219</t>
  </si>
  <si>
    <t>100/35</t>
  </si>
  <si>
    <t>Салат из моркови ТК-18</t>
  </si>
  <si>
    <t>200/15</t>
  </si>
  <si>
    <t>150/40</t>
  </si>
  <si>
    <t>Наименование изделия  10-й день</t>
  </si>
  <si>
    <t>Щи из свежей капусты с картофелем ТК-50</t>
  </si>
  <si>
    <t>Рагу овощное с мясом ТК -6</t>
  </si>
  <si>
    <t>Уха рыбацкая ТК-67</t>
  </si>
  <si>
    <t>220/20</t>
  </si>
  <si>
    <t>Дни недели</t>
  </si>
  <si>
    <t>Наименование блюд</t>
  </si>
  <si>
    <t>Наименование сырья</t>
  </si>
  <si>
    <t>Норма, брутто</t>
  </si>
  <si>
    <t>Количество детей</t>
  </si>
  <si>
    <t>Итого сырья, гр</t>
  </si>
  <si>
    <t>до 3х лет</t>
  </si>
  <si>
    <t>с 3х до 7 лет</t>
  </si>
  <si>
    <t>Макароны, запеченные с сыром</t>
  </si>
  <si>
    <t>макароны</t>
  </si>
  <si>
    <t>масло сливочное</t>
  </si>
  <si>
    <t>сыр голландский</t>
  </si>
  <si>
    <t>Какао на молоке</t>
  </si>
  <si>
    <t>какао</t>
  </si>
  <si>
    <t>молоко</t>
  </si>
  <si>
    <t>сахар-песок</t>
  </si>
  <si>
    <t>Бутерброд с маслом</t>
  </si>
  <si>
    <t>батон красносельский</t>
  </si>
  <si>
    <t>Напиток из плодов шиповника</t>
  </si>
  <si>
    <t>шиповник</t>
  </si>
  <si>
    <t>Суп лапша домашняя</t>
  </si>
  <si>
    <t>мука пшеничная</t>
  </si>
  <si>
    <t>яйца</t>
  </si>
  <si>
    <t>морковь</t>
  </si>
  <si>
    <t>лук репчатый</t>
  </si>
  <si>
    <t>курица</t>
  </si>
  <si>
    <t>Каша рисовая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</si>
</sst>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49" fontId="1" fillId="36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/>
    </xf>
    <xf numFmtId="49" fontId="1" fillId="37" borderId="10" xfId="0" applyNumberFormat="1" applyFont="1" applyFill="1" applyBorder="1" applyAlignment="1">
      <alignment wrapText="1"/>
    </xf>
    <xf numFmtId="49" fontId="1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 wrapText="1"/>
    </xf>
    <xf numFmtId="0" fontId="1" fillId="38" borderId="10" xfId="0" applyFont="1" applyFill="1" applyBorder="1" applyAlignment="1">
      <alignment/>
    </xf>
    <xf numFmtId="49" fontId="1" fillId="38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49" fontId="1" fillId="39" borderId="10" xfId="0" applyNumberFormat="1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/>
    </xf>
    <xf numFmtId="0" fontId="1" fillId="39" borderId="10" xfId="0" applyFont="1" applyFill="1" applyBorder="1" applyAlignment="1">
      <alignment wrapText="1"/>
    </xf>
    <xf numFmtId="49" fontId="1" fillId="39" borderId="10" xfId="0" applyNumberFormat="1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1" fillId="37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wrapText="1"/>
    </xf>
    <xf numFmtId="49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49" fontId="0" fillId="33" borderId="13" xfId="0" applyNumberFormat="1" applyFont="1" applyFill="1" applyBorder="1" applyAlignment="1">
      <alignment horizontal="center"/>
    </xf>
    <xf numFmtId="2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12" xfId="0" applyFont="1" applyFill="1" applyBorder="1" applyAlignment="1">
      <alignment wrapText="1"/>
    </xf>
    <xf numFmtId="2" fontId="0" fillId="33" borderId="14" xfId="0" applyNumberFormat="1" applyFill="1" applyBorder="1" applyAlignment="1">
      <alignment/>
    </xf>
    <xf numFmtId="0" fontId="0" fillId="33" borderId="14" xfId="0" applyFont="1" applyFill="1" applyBorder="1" applyAlignment="1">
      <alignment/>
    </xf>
    <xf numFmtId="49" fontId="0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3" max="3" width="18.28125" style="0" customWidth="1"/>
  </cols>
  <sheetData>
    <row r="1" spans="1:3" ht="12.75" customHeight="1">
      <c r="A1" s="74" t="s">
        <v>0</v>
      </c>
      <c r="B1" s="74"/>
      <c r="C1" s="74"/>
    </row>
    <row r="2" spans="1:3" ht="12.75">
      <c r="A2" s="74"/>
      <c r="B2" s="74"/>
      <c r="C2" s="74"/>
    </row>
  </sheetData>
  <sheetProtection selectLockedCells="1" selectUnlockedCells="1"/>
  <mergeCells count="1">
    <mergeCell ref="A1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6"/>
  <sheetViews>
    <sheetView view="pageBreakPreview" zoomScaleSheetLayoutView="100" zoomScalePageLayoutView="0" workbookViewId="0" topLeftCell="A1">
      <selection activeCell="L3" sqref="L3"/>
    </sheetView>
  </sheetViews>
  <sheetFormatPr defaultColWidth="9.140625" defaultRowHeight="12.75"/>
  <sheetData>
    <row r="2" spans="1:12" ht="51">
      <c r="A2" s="1" t="s">
        <v>1</v>
      </c>
      <c r="B2" s="2" t="s">
        <v>2</v>
      </c>
      <c r="C2" s="3">
        <v>5</v>
      </c>
      <c r="D2" s="3">
        <v>7.8</v>
      </c>
      <c r="E2" s="3">
        <v>23.4</v>
      </c>
      <c r="F2" s="3">
        <v>184</v>
      </c>
      <c r="G2" s="3">
        <v>127.26</v>
      </c>
      <c r="H2" s="3"/>
      <c r="I2" s="3">
        <v>0.32</v>
      </c>
      <c r="J2" s="3">
        <v>0.06</v>
      </c>
      <c r="K2" s="3">
        <v>0.15</v>
      </c>
      <c r="L2" s="3">
        <v>0.55</v>
      </c>
    </row>
    <row r="3" spans="1:12" ht="51">
      <c r="A3" s="1" t="s">
        <v>1</v>
      </c>
      <c r="B3" s="2" t="s">
        <v>3</v>
      </c>
      <c r="C3" s="3">
        <v>8.1</v>
      </c>
      <c r="D3" s="3">
        <v>10.2</v>
      </c>
      <c r="E3" s="3">
        <v>33.8</v>
      </c>
      <c r="F3" s="3">
        <v>259</v>
      </c>
      <c r="G3" s="3">
        <v>211.6</v>
      </c>
      <c r="H3" s="3"/>
      <c r="I3" s="3">
        <v>0.49</v>
      </c>
      <c r="J3" s="3">
        <v>0.1</v>
      </c>
      <c r="K3" s="3">
        <v>0.25</v>
      </c>
      <c r="L3" s="3">
        <v>0.92</v>
      </c>
    </row>
    <row r="6" spans="1:11" ht="51">
      <c r="A6" s="4" t="s">
        <v>4</v>
      </c>
      <c r="B6" s="5" t="s">
        <v>5</v>
      </c>
      <c r="C6" s="6">
        <v>1.7</v>
      </c>
      <c r="D6" s="6">
        <v>2.6</v>
      </c>
      <c r="E6" s="6">
        <v>7.9</v>
      </c>
      <c r="F6" s="6">
        <v>62</v>
      </c>
      <c r="G6" s="6">
        <v>7.58</v>
      </c>
      <c r="H6" s="6">
        <v>0.27</v>
      </c>
      <c r="I6" s="6">
        <v>0.02</v>
      </c>
      <c r="J6" s="6">
        <v>0.02</v>
      </c>
      <c r="K6" s="6">
        <v>0.36</v>
      </c>
    </row>
    <row r="8" spans="1:11" ht="51">
      <c r="A8" s="1" t="s">
        <v>4</v>
      </c>
      <c r="B8" s="7" t="s">
        <v>6</v>
      </c>
      <c r="C8" s="3">
        <v>2.8</v>
      </c>
      <c r="D8" s="3">
        <v>4.4</v>
      </c>
      <c r="E8" s="3">
        <v>13.2</v>
      </c>
      <c r="F8" s="3">
        <v>104</v>
      </c>
      <c r="G8" s="3">
        <v>12.63</v>
      </c>
      <c r="H8" s="3">
        <v>0.46</v>
      </c>
      <c r="I8" s="3">
        <v>0.03</v>
      </c>
      <c r="J8" s="3">
        <v>0.03</v>
      </c>
      <c r="K8" s="3">
        <v>0.06</v>
      </c>
    </row>
    <row r="11" spans="1:11" ht="12.75">
      <c r="A11" s="8" t="s">
        <v>7</v>
      </c>
      <c r="B11" s="5" t="s">
        <v>8</v>
      </c>
      <c r="C11" s="6">
        <v>11.5</v>
      </c>
      <c r="D11" s="6">
        <v>9.7</v>
      </c>
      <c r="E11" s="6">
        <v>0.2</v>
      </c>
      <c r="F11" s="6">
        <v>134</v>
      </c>
      <c r="G11" s="6">
        <v>9.51</v>
      </c>
      <c r="H11" s="6">
        <v>0.91</v>
      </c>
      <c r="I11" s="6">
        <v>0.03</v>
      </c>
      <c r="J11" s="6">
        <v>0.06</v>
      </c>
      <c r="K11" s="6">
        <v>0.44</v>
      </c>
    </row>
    <row r="13" spans="1:11" ht="12.75">
      <c r="A13" s="9" t="s">
        <v>7</v>
      </c>
      <c r="B13" s="7" t="s">
        <v>9</v>
      </c>
      <c r="C13" s="3">
        <v>15.9</v>
      </c>
      <c r="D13" s="3">
        <v>13.39</v>
      </c>
      <c r="E13" s="3">
        <v>0.3</v>
      </c>
      <c r="F13" s="3">
        <v>185</v>
      </c>
      <c r="G13" s="3">
        <v>13.19</v>
      </c>
      <c r="H13" s="3">
        <v>1.26</v>
      </c>
      <c r="I13" s="3">
        <v>0.04</v>
      </c>
      <c r="J13" s="3">
        <v>0.09</v>
      </c>
      <c r="K13" s="3">
        <v>0.62</v>
      </c>
    </row>
    <row r="15" spans="1:12" ht="38.25">
      <c r="A15" s="10" t="s">
        <v>10</v>
      </c>
      <c r="B15" s="11" t="s">
        <v>11</v>
      </c>
      <c r="C15" s="12">
        <v>0.4</v>
      </c>
      <c r="D15" s="12">
        <v>1.8</v>
      </c>
      <c r="E15" s="12">
        <v>4.3</v>
      </c>
      <c r="F15" s="12">
        <v>35</v>
      </c>
      <c r="G15" s="12">
        <v>10.22</v>
      </c>
      <c r="H15" s="12"/>
      <c r="I15" s="12">
        <v>0.53</v>
      </c>
      <c r="J15" s="12">
        <v>0.01</v>
      </c>
      <c r="K15" s="12">
        <v>0.01</v>
      </c>
      <c r="L15" s="12">
        <v>1.49</v>
      </c>
    </row>
    <row r="16" spans="1:12" ht="38.25">
      <c r="A16" s="13" t="s">
        <v>12</v>
      </c>
      <c r="B16" s="14" t="s">
        <v>13</v>
      </c>
      <c r="C16" s="15">
        <v>0.6</v>
      </c>
      <c r="D16" s="15">
        <v>2.7</v>
      </c>
      <c r="E16" s="15">
        <v>6.4</v>
      </c>
      <c r="F16" s="15">
        <v>52</v>
      </c>
      <c r="G16" s="15">
        <v>15.33</v>
      </c>
      <c r="H16" s="15"/>
      <c r="I16" s="15">
        <v>0.8</v>
      </c>
      <c r="J16" s="15">
        <v>0.01</v>
      </c>
      <c r="K16" s="15">
        <v>0.02</v>
      </c>
      <c r="L16" s="15">
        <v>2.24</v>
      </c>
    </row>
    <row r="20" spans="1:12" ht="12.75">
      <c r="A20" s="16" t="s">
        <v>14</v>
      </c>
      <c r="B20" s="17" t="s">
        <v>15</v>
      </c>
      <c r="C20" s="18">
        <v>20.1</v>
      </c>
      <c r="D20" s="18">
        <v>20.5</v>
      </c>
      <c r="E20" s="18">
        <v>3.2</v>
      </c>
      <c r="F20" s="18">
        <v>277</v>
      </c>
      <c r="G20" s="18">
        <v>13.5</v>
      </c>
      <c r="H20" s="18"/>
      <c r="I20" s="18">
        <v>3</v>
      </c>
      <c r="J20" s="18">
        <v>0.06</v>
      </c>
      <c r="K20" s="18">
        <v>0.14</v>
      </c>
      <c r="L20" s="18">
        <v>0.94</v>
      </c>
    </row>
    <row r="21" spans="1:12" ht="12.75">
      <c r="A21" s="16" t="s">
        <v>14</v>
      </c>
      <c r="B21" s="17" t="s">
        <v>15</v>
      </c>
      <c r="C21" s="18">
        <v>20.1</v>
      </c>
      <c r="D21" s="18">
        <v>20.5</v>
      </c>
      <c r="E21" s="18">
        <v>3.2</v>
      </c>
      <c r="F21" s="18">
        <v>277</v>
      </c>
      <c r="G21" s="18">
        <v>13.5</v>
      </c>
      <c r="H21" s="18"/>
      <c r="I21" s="18">
        <v>3</v>
      </c>
      <c r="J21" s="18">
        <v>0.06</v>
      </c>
      <c r="K21" s="18">
        <v>0.14</v>
      </c>
      <c r="L21" s="18">
        <v>0.94</v>
      </c>
    </row>
    <row r="22" spans="1:12" ht="38.25">
      <c r="A22" s="19" t="s">
        <v>16</v>
      </c>
      <c r="B22" s="20" t="s">
        <v>11</v>
      </c>
      <c r="C22" s="21">
        <v>0.6</v>
      </c>
      <c r="D22" s="21">
        <v>1.4</v>
      </c>
      <c r="E22" s="21">
        <v>2.7</v>
      </c>
      <c r="F22" s="21">
        <v>26</v>
      </c>
      <c r="G22" s="21">
        <v>6.04</v>
      </c>
      <c r="H22" s="21"/>
      <c r="I22" s="21">
        <v>0.16</v>
      </c>
      <c r="J22" s="21">
        <v>0.02</v>
      </c>
      <c r="K22" s="21">
        <v>0.01</v>
      </c>
      <c r="L22" s="21">
        <v>1</v>
      </c>
    </row>
    <row r="23" spans="1:12" ht="38.25">
      <c r="A23" s="22" t="s">
        <v>16</v>
      </c>
      <c r="B23" s="17" t="s">
        <v>13</v>
      </c>
      <c r="C23" s="18">
        <v>1</v>
      </c>
      <c r="D23" s="18">
        <v>2.1</v>
      </c>
      <c r="E23" s="18">
        <v>4</v>
      </c>
      <c r="F23" s="18">
        <v>39</v>
      </c>
      <c r="G23" s="18">
        <v>9.07</v>
      </c>
      <c r="H23" s="18"/>
      <c r="I23" s="18">
        <v>0.23</v>
      </c>
      <c r="J23" s="18">
        <v>0.03</v>
      </c>
      <c r="K23" s="18">
        <v>0.02</v>
      </c>
      <c r="L23" s="18">
        <v>1.5</v>
      </c>
    </row>
    <row r="25" spans="1:12" ht="12.75">
      <c r="A25" s="23" t="s">
        <v>17</v>
      </c>
      <c r="B25" s="24" t="s">
        <v>18</v>
      </c>
      <c r="C25" s="25">
        <v>2.7</v>
      </c>
      <c r="D25" s="25">
        <v>3.8</v>
      </c>
      <c r="E25" s="25">
        <v>16.7</v>
      </c>
      <c r="F25" s="25">
        <v>113</v>
      </c>
      <c r="G25" s="25">
        <v>6.16</v>
      </c>
      <c r="H25" s="25"/>
      <c r="I25" s="25">
        <v>0.31</v>
      </c>
      <c r="J25" s="25">
        <v>0.03</v>
      </c>
      <c r="K25" s="25">
        <v>0.02</v>
      </c>
      <c r="L25" s="25">
        <v>0</v>
      </c>
    </row>
    <row r="26" spans="1:12" ht="12.75">
      <c r="A26" s="23" t="s">
        <v>17</v>
      </c>
      <c r="B26" s="24" t="s">
        <v>19</v>
      </c>
      <c r="C26" s="25">
        <v>4</v>
      </c>
      <c r="D26" s="25">
        <v>6.1</v>
      </c>
      <c r="E26" s="25">
        <v>25</v>
      </c>
      <c r="F26" s="25">
        <v>173</v>
      </c>
      <c r="G26" s="25">
        <v>9.3</v>
      </c>
      <c r="H26" s="25"/>
      <c r="I26" s="25">
        <v>0.46</v>
      </c>
      <c r="J26" s="25">
        <v>0.05</v>
      </c>
      <c r="K26" s="25">
        <v>0.02</v>
      </c>
      <c r="L26" s="25">
        <v>0</v>
      </c>
    </row>
    <row r="29" spans="1:12" ht="12.75">
      <c r="A29" s="26" t="s">
        <v>20</v>
      </c>
      <c r="B29" s="27" t="s">
        <v>2</v>
      </c>
      <c r="C29" s="28">
        <v>4.6</v>
      </c>
      <c r="D29" s="28">
        <v>3.6</v>
      </c>
      <c r="E29" s="28">
        <v>31.7</v>
      </c>
      <c r="F29" s="28">
        <v>180</v>
      </c>
      <c r="G29" s="28">
        <v>69.56</v>
      </c>
      <c r="H29" s="28"/>
      <c r="I29" s="28">
        <v>1.57</v>
      </c>
      <c r="J29" s="28">
        <v>0.09</v>
      </c>
      <c r="K29" s="28">
        <v>0.07</v>
      </c>
      <c r="L29" s="28">
        <v>8.48</v>
      </c>
    </row>
    <row r="30" spans="1:12" ht="12.75">
      <c r="A30" s="26" t="s">
        <v>20</v>
      </c>
      <c r="B30" s="27" t="s">
        <v>3</v>
      </c>
      <c r="C30" s="28">
        <v>6.1</v>
      </c>
      <c r="D30" s="28">
        <v>4.8</v>
      </c>
      <c r="E30" s="28">
        <v>42.2</v>
      </c>
      <c r="F30" s="28">
        <v>240</v>
      </c>
      <c r="G30" s="28">
        <v>92.75</v>
      </c>
      <c r="H30" s="28"/>
      <c r="I30" s="28">
        <v>2.09</v>
      </c>
      <c r="J30" s="28">
        <v>0.12</v>
      </c>
      <c r="K30" s="28">
        <v>0.09</v>
      </c>
      <c r="L30" s="28">
        <v>11.3</v>
      </c>
    </row>
    <row r="32" spans="1:12" ht="63.75">
      <c r="A32" s="29" t="s">
        <v>21</v>
      </c>
      <c r="B32" s="27" t="s">
        <v>11</v>
      </c>
      <c r="C32" s="28">
        <v>0.5</v>
      </c>
      <c r="D32" s="28">
        <v>2.9</v>
      </c>
      <c r="E32" s="28">
        <v>3.2</v>
      </c>
      <c r="F32" s="28">
        <v>42</v>
      </c>
      <c r="G32" s="28">
        <v>13.76</v>
      </c>
      <c r="H32" s="28"/>
      <c r="I32" s="28">
        <v>0.48</v>
      </c>
      <c r="J32" s="28">
        <v>0.01</v>
      </c>
      <c r="K32" s="28">
        <v>0.01</v>
      </c>
      <c r="L32" s="28">
        <v>0.75</v>
      </c>
    </row>
    <row r="33" spans="1:12" ht="63.75">
      <c r="A33" s="29" t="s">
        <v>21</v>
      </c>
      <c r="B33" s="27" t="s">
        <v>13</v>
      </c>
      <c r="C33" s="28">
        <v>0.8</v>
      </c>
      <c r="D33" s="28">
        <v>4.9</v>
      </c>
      <c r="E33" s="28">
        <v>4.8</v>
      </c>
      <c r="F33" s="28">
        <v>66</v>
      </c>
      <c r="G33" s="28">
        <v>20.64</v>
      </c>
      <c r="H33" s="28"/>
      <c r="I33" s="28">
        <v>0.72</v>
      </c>
      <c r="J33" s="28">
        <v>0.01</v>
      </c>
      <c r="K33" s="28">
        <v>0.02</v>
      </c>
      <c r="L33" s="28">
        <v>1.12</v>
      </c>
    </row>
    <row r="35" spans="1:12" ht="12.75">
      <c r="A35" s="26" t="s">
        <v>22</v>
      </c>
      <c r="B35" s="27" t="s">
        <v>23</v>
      </c>
      <c r="C35" s="28">
        <v>21.9</v>
      </c>
      <c r="D35" s="28">
        <v>15.8</v>
      </c>
      <c r="E35" s="28">
        <v>27.6</v>
      </c>
      <c r="F35" s="28">
        <v>34</v>
      </c>
      <c r="G35" s="28">
        <v>216.46</v>
      </c>
      <c r="H35" s="28"/>
      <c r="I35" s="28">
        <v>0.75</v>
      </c>
      <c r="J35" s="28">
        <v>0.06</v>
      </c>
      <c r="K35" s="28">
        <v>0.34</v>
      </c>
      <c r="L35" s="28">
        <v>0.43</v>
      </c>
    </row>
    <row r="36" spans="1:12" ht="38.25">
      <c r="A36" s="30" t="s">
        <v>24</v>
      </c>
      <c r="B36" s="27" t="s">
        <v>11</v>
      </c>
      <c r="C36" s="28">
        <v>0.8</v>
      </c>
      <c r="D36" s="28">
        <v>0.1</v>
      </c>
      <c r="E36" s="28">
        <v>7.4</v>
      </c>
      <c r="F36" s="28">
        <v>32</v>
      </c>
      <c r="G36" s="28">
        <v>18.44</v>
      </c>
      <c r="H36" s="28"/>
      <c r="I36" s="28">
        <v>0.41</v>
      </c>
      <c r="J36" s="28">
        <v>0.02</v>
      </c>
      <c r="K36" s="28">
        <v>0.03</v>
      </c>
      <c r="L36" s="28">
        <v>0.73</v>
      </c>
    </row>
    <row r="37" spans="1:12" ht="12.75">
      <c r="A37" s="26" t="s">
        <v>22</v>
      </c>
      <c r="B37" s="27" t="s">
        <v>25</v>
      </c>
      <c r="C37" s="28">
        <v>3.7</v>
      </c>
      <c r="D37" s="28">
        <v>10</v>
      </c>
      <c r="E37" s="28">
        <v>17.1</v>
      </c>
      <c r="F37" s="28">
        <v>174</v>
      </c>
      <c r="G37" s="28">
        <v>39.39</v>
      </c>
      <c r="H37" s="28"/>
      <c r="I37" s="28">
        <v>0.84</v>
      </c>
      <c r="J37" s="28">
        <v>0.05</v>
      </c>
      <c r="K37" s="28">
        <v>0.06</v>
      </c>
      <c r="L37" s="28">
        <v>11.6</v>
      </c>
    </row>
    <row r="38" spans="1:12" ht="38.25">
      <c r="A38" s="30" t="s">
        <v>24</v>
      </c>
      <c r="B38" s="27" t="s">
        <v>26</v>
      </c>
      <c r="C38" s="28">
        <v>12.1</v>
      </c>
      <c r="D38" s="28">
        <v>8.6</v>
      </c>
      <c r="E38" s="28">
        <v>10.3</v>
      </c>
      <c r="F38" s="28">
        <v>168</v>
      </c>
      <c r="G38" s="28">
        <v>34.95</v>
      </c>
      <c r="H38" s="28"/>
      <c r="I38" s="28">
        <v>0.8</v>
      </c>
      <c r="J38" s="28">
        <v>0.13</v>
      </c>
      <c r="K38" s="28">
        <v>0.1</v>
      </c>
      <c r="L38" s="28">
        <v>34.95</v>
      </c>
    </row>
    <row r="40" spans="1:12" ht="76.5">
      <c r="A40" s="31" t="s">
        <v>27</v>
      </c>
      <c r="B40" s="32">
        <v>150</v>
      </c>
      <c r="C40" s="21">
        <v>5.4</v>
      </c>
      <c r="D40" s="21">
        <v>6.4</v>
      </c>
      <c r="E40" s="21">
        <v>13.2</v>
      </c>
      <c r="F40" s="21">
        <v>131</v>
      </c>
      <c r="G40" s="21">
        <v>171.9</v>
      </c>
      <c r="H40" s="21"/>
      <c r="I40" s="21">
        <v>0.45</v>
      </c>
      <c r="J40" s="21">
        <v>0.08</v>
      </c>
      <c r="K40" s="21">
        <v>0.2</v>
      </c>
      <c r="L40" s="21">
        <v>0.8</v>
      </c>
    </row>
    <row r="41" spans="1:12" ht="76.5">
      <c r="A41" s="33" t="s">
        <v>27</v>
      </c>
      <c r="B41" s="34">
        <v>250</v>
      </c>
      <c r="C41" s="18">
        <v>9.4</v>
      </c>
      <c r="D41" s="18">
        <v>10.9</v>
      </c>
      <c r="E41" s="18">
        <v>27.4</v>
      </c>
      <c r="F41" s="18">
        <v>219</v>
      </c>
      <c r="G41" s="18">
        <v>286.52</v>
      </c>
      <c r="H41" s="18"/>
      <c r="I41" s="18">
        <v>0.75</v>
      </c>
      <c r="J41" s="18">
        <v>0.13</v>
      </c>
      <c r="K41" s="18">
        <v>0.33</v>
      </c>
      <c r="L41" s="18">
        <v>1.37</v>
      </c>
    </row>
    <row r="42" spans="1:12" ht="12.75">
      <c r="A42" s="35" t="s">
        <v>28</v>
      </c>
      <c r="B42" s="20" t="s">
        <v>29</v>
      </c>
      <c r="C42" s="21">
        <v>2.4</v>
      </c>
      <c r="D42" s="21">
        <v>3.1</v>
      </c>
      <c r="E42" s="21">
        <v>16.1</v>
      </c>
      <c r="F42" s="21">
        <v>109</v>
      </c>
      <c r="G42" s="21">
        <v>28.5</v>
      </c>
      <c r="H42" s="21"/>
      <c r="I42" s="21">
        <v>0.83</v>
      </c>
      <c r="J42" s="21">
        <v>0.09</v>
      </c>
      <c r="K42" s="21">
        <v>0.08</v>
      </c>
      <c r="L42" s="21">
        <v>8.34</v>
      </c>
    </row>
    <row r="43" spans="1:12" ht="12.75">
      <c r="A43" s="16" t="s">
        <v>28</v>
      </c>
      <c r="B43" s="17" t="s">
        <v>5</v>
      </c>
      <c r="C43" s="18">
        <v>3.1</v>
      </c>
      <c r="D43" s="18">
        <v>4.6</v>
      </c>
      <c r="E43" s="18">
        <v>20.1</v>
      </c>
      <c r="F43" s="18">
        <v>137</v>
      </c>
      <c r="G43" s="18">
        <v>35.62</v>
      </c>
      <c r="H43" s="18"/>
      <c r="I43" s="18">
        <v>1.04</v>
      </c>
      <c r="J43" s="18">
        <v>0.12</v>
      </c>
      <c r="K43" s="18">
        <v>0.1</v>
      </c>
      <c r="L43" s="18">
        <v>10.4</v>
      </c>
    </row>
    <row r="45" spans="1:11" ht="51">
      <c r="A45" s="4" t="s">
        <v>30</v>
      </c>
      <c r="B45" s="5" t="s">
        <v>11</v>
      </c>
      <c r="C45" s="6">
        <v>0.9</v>
      </c>
      <c r="D45" s="6">
        <v>1.8</v>
      </c>
      <c r="E45" s="6">
        <v>4.2</v>
      </c>
      <c r="F45" s="6">
        <v>36</v>
      </c>
      <c r="G45" s="6">
        <v>24.59</v>
      </c>
      <c r="H45" s="6">
        <v>0.31</v>
      </c>
      <c r="I45" s="6">
        <v>0.01</v>
      </c>
      <c r="J45" s="6">
        <v>0.02</v>
      </c>
      <c r="K45" s="6">
        <v>6</v>
      </c>
    </row>
    <row r="46" spans="1:11" ht="51">
      <c r="A46" s="1" t="s">
        <v>30</v>
      </c>
      <c r="B46" s="7" t="s">
        <v>13</v>
      </c>
      <c r="C46" s="3">
        <v>1.4</v>
      </c>
      <c r="D46" s="3">
        <v>2.7</v>
      </c>
      <c r="E46" s="3">
        <v>6.3</v>
      </c>
      <c r="F46" s="3">
        <v>55</v>
      </c>
      <c r="G46" s="3">
        <v>36.88</v>
      </c>
      <c r="H46" s="3">
        <v>0.47</v>
      </c>
      <c r="I46" s="3">
        <v>0.02</v>
      </c>
      <c r="J46" s="3">
        <v>0.03</v>
      </c>
      <c r="K46" s="3">
        <v>13.67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7"/>
  <sheetViews>
    <sheetView tabSelected="1" view="pageBreakPreview" zoomScaleSheetLayoutView="100" zoomScalePageLayoutView="0" workbookViewId="0" topLeftCell="A1">
      <selection activeCell="D427" sqref="D427:D428"/>
    </sheetView>
  </sheetViews>
  <sheetFormatPr defaultColWidth="9.00390625" defaultRowHeight="12.75"/>
  <cols>
    <col min="1" max="1" width="37.8515625" style="36" customWidth="1"/>
    <col min="2" max="4" width="9.00390625" style="36" customWidth="1"/>
    <col min="5" max="5" width="9.8515625" style="36" customWidth="1"/>
    <col min="6" max="16384" width="9.00390625" style="36" customWidth="1"/>
  </cols>
  <sheetData>
    <row r="1" spans="1:12" ht="12.75" customHeight="1">
      <c r="A1" s="78" t="s">
        <v>31</v>
      </c>
      <c r="B1" s="78" t="s">
        <v>32</v>
      </c>
      <c r="C1" s="78" t="s">
        <v>33</v>
      </c>
      <c r="D1" s="78" t="s">
        <v>34</v>
      </c>
      <c r="E1" s="78" t="s">
        <v>35</v>
      </c>
      <c r="F1" s="77" t="s">
        <v>36</v>
      </c>
      <c r="G1" s="77" t="s">
        <v>37</v>
      </c>
      <c r="H1" s="77"/>
      <c r="I1" s="77"/>
      <c r="J1" s="77" t="s">
        <v>38</v>
      </c>
      <c r="K1" s="77"/>
      <c r="L1" s="77"/>
    </row>
    <row r="2" spans="1:12" ht="12.75">
      <c r="A2" s="78"/>
      <c r="B2" s="78"/>
      <c r="C2" s="78"/>
      <c r="D2" s="78"/>
      <c r="E2" s="78"/>
      <c r="F2" s="77"/>
      <c r="G2" s="37" t="s">
        <v>39</v>
      </c>
      <c r="H2" s="37" t="s">
        <v>40</v>
      </c>
      <c r="I2" s="37" t="s">
        <v>41</v>
      </c>
      <c r="J2" s="37" t="s">
        <v>42</v>
      </c>
      <c r="K2" s="37" t="s">
        <v>43</v>
      </c>
      <c r="L2" s="37" t="s">
        <v>44</v>
      </c>
    </row>
    <row r="3" spans="1:12" ht="12.75">
      <c r="A3" s="75" t="s">
        <v>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>
      <c r="A4" s="38" t="s">
        <v>46</v>
      </c>
      <c r="B4" s="39" t="s">
        <v>47</v>
      </c>
      <c r="C4" s="40">
        <v>7.3</v>
      </c>
      <c r="D4" s="40">
        <v>11.8</v>
      </c>
      <c r="E4" s="40">
        <v>24.5</v>
      </c>
      <c r="F4" s="40">
        <v>236</v>
      </c>
      <c r="G4" s="40">
        <v>133.41</v>
      </c>
      <c r="H4" s="40">
        <v>13.05</v>
      </c>
      <c r="I4" s="40">
        <v>0.74</v>
      </c>
      <c r="J4" s="40">
        <v>0.05</v>
      </c>
      <c r="K4" s="40">
        <v>0.07</v>
      </c>
      <c r="L4" s="40">
        <v>0.09</v>
      </c>
    </row>
    <row r="5" spans="1:12" ht="12.75">
      <c r="A5" s="41" t="s">
        <v>48</v>
      </c>
      <c r="B5" s="39">
        <v>150</v>
      </c>
      <c r="C5" s="40">
        <v>0.1</v>
      </c>
      <c r="D5" s="40">
        <v>0.02</v>
      </c>
      <c r="E5" s="40">
        <v>4.6</v>
      </c>
      <c r="F5" s="40">
        <v>18</v>
      </c>
      <c r="G5" s="40">
        <v>0.13</v>
      </c>
      <c r="H5" s="40">
        <v>0</v>
      </c>
      <c r="I5" s="40">
        <v>0.01</v>
      </c>
      <c r="J5" s="40">
        <v>0</v>
      </c>
      <c r="K5" s="40">
        <v>0</v>
      </c>
      <c r="L5" s="40">
        <v>0</v>
      </c>
    </row>
    <row r="6" spans="1:12" ht="12.75">
      <c r="A6" s="42" t="s">
        <v>49</v>
      </c>
      <c r="B6" s="43" t="s">
        <v>50</v>
      </c>
      <c r="C6" s="44">
        <v>2.4</v>
      </c>
      <c r="D6" s="44">
        <v>4.4</v>
      </c>
      <c r="E6" s="44">
        <v>14.5</v>
      </c>
      <c r="F6" s="44">
        <v>109</v>
      </c>
      <c r="G6" s="44">
        <v>7.5</v>
      </c>
      <c r="H6" s="44">
        <v>9.9</v>
      </c>
      <c r="I6" s="44">
        <v>0.61</v>
      </c>
      <c r="J6" s="44">
        <v>0.05</v>
      </c>
      <c r="K6" s="44">
        <v>0.02</v>
      </c>
      <c r="L6" s="44">
        <v>0</v>
      </c>
    </row>
    <row r="7" spans="1:12" ht="12.75">
      <c r="A7" s="75" t="s">
        <v>51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2.75">
      <c r="A8" s="45" t="s">
        <v>52</v>
      </c>
      <c r="B8" s="46">
        <v>150</v>
      </c>
      <c r="C8" s="40">
        <v>0.5</v>
      </c>
      <c r="D8" s="40">
        <v>0.2</v>
      </c>
      <c r="E8" s="40">
        <v>20.2</v>
      </c>
      <c r="F8" s="40">
        <v>83</v>
      </c>
      <c r="G8" s="40">
        <v>8.32</v>
      </c>
      <c r="H8" s="40">
        <v>2.22</v>
      </c>
      <c r="I8" s="40">
        <v>0.43</v>
      </c>
      <c r="J8" s="40">
        <v>0.01</v>
      </c>
      <c r="K8" s="40">
        <v>0.04</v>
      </c>
      <c r="L8" s="40">
        <v>60</v>
      </c>
    </row>
    <row r="9" spans="1:12" ht="12.75">
      <c r="A9" s="75" t="s">
        <v>53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12.75">
      <c r="A10" s="1" t="s">
        <v>54</v>
      </c>
      <c r="B10" s="7" t="s">
        <v>55</v>
      </c>
      <c r="C10" s="3">
        <v>1</v>
      </c>
      <c r="D10" s="3">
        <v>2.9</v>
      </c>
      <c r="E10" s="3">
        <v>7</v>
      </c>
      <c r="F10" s="3">
        <v>58</v>
      </c>
      <c r="G10" s="3">
        <v>17.7</v>
      </c>
      <c r="H10" s="3">
        <v>12.21</v>
      </c>
      <c r="I10" s="3">
        <v>0.58</v>
      </c>
      <c r="J10" s="3">
        <v>0.02</v>
      </c>
      <c r="K10" s="3">
        <v>0.03</v>
      </c>
      <c r="L10" s="3">
        <v>4.78</v>
      </c>
    </row>
    <row r="11" spans="1:12" ht="12.75">
      <c r="A11" s="41" t="s">
        <v>56</v>
      </c>
      <c r="B11" s="46" t="s">
        <v>57</v>
      </c>
      <c r="C11" s="40">
        <v>15.6</v>
      </c>
      <c r="D11" s="40">
        <v>15.2</v>
      </c>
      <c r="E11" s="40">
        <v>23.1</v>
      </c>
      <c r="F11" s="40">
        <v>294</v>
      </c>
      <c r="G11" s="40">
        <v>12.24</v>
      </c>
      <c r="H11" s="40">
        <v>32.94</v>
      </c>
      <c r="I11" s="40">
        <v>2.2</v>
      </c>
      <c r="J11" s="40">
        <v>0.05</v>
      </c>
      <c r="K11" s="40">
        <v>0.1</v>
      </c>
      <c r="L11" s="40">
        <v>0.39</v>
      </c>
    </row>
    <row r="12" spans="1:12" ht="12.75">
      <c r="A12" s="41" t="s">
        <v>58</v>
      </c>
      <c r="B12" s="46" t="s">
        <v>59</v>
      </c>
      <c r="C12" s="40">
        <v>0.30000000000000004</v>
      </c>
      <c r="D12" s="40">
        <v>1.8</v>
      </c>
      <c r="E12" s="40">
        <v>1.4</v>
      </c>
      <c r="F12" s="40">
        <v>23</v>
      </c>
      <c r="G12" s="40">
        <v>10.6</v>
      </c>
      <c r="H12" s="40">
        <v>4.64</v>
      </c>
      <c r="I12" s="40">
        <v>0.27</v>
      </c>
      <c r="J12" s="40">
        <v>0.01</v>
      </c>
      <c r="K12" s="40">
        <v>0.01</v>
      </c>
      <c r="L12" s="40">
        <v>1.52</v>
      </c>
    </row>
    <row r="13" spans="1:12" ht="25.5">
      <c r="A13" s="45" t="s">
        <v>60</v>
      </c>
      <c r="B13" s="46" t="s">
        <v>5</v>
      </c>
      <c r="C13" s="40">
        <v>0</v>
      </c>
      <c r="D13" s="40">
        <v>0</v>
      </c>
      <c r="E13" s="40">
        <v>15</v>
      </c>
      <c r="F13" s="40">
        <v>57</v>
      </c>
      <c r="G13" s="40">
        <v>0.36</v>
      </c>
      <c r="H13" s="40">
        <v>0</v>
      </c>
      <c r="I13" s="40">
        <v>0.04</v>
      </c>
      <c r="J13" s="40">
        <v>0</v>
      </c>
      <c r="K13" s="40">
        <v>0</v>
      </c>
      <c r="L13" s="40">
        <v>0</v>
      </c>
    </row>
    <row r="14" spans="1:12" ht="12.75">
      <c r="A14" s="41" t="s">
        <v>61</v>
      </c>
      <c r="B14" s="46" t="s">
        <v>62</v>
      </c>
      <c r="C14" s="40">
        <v>1.98</v>
      </c>
      <c r="D14" s="40">
        <v>0.36</v>
      </c>
      <c r="E14" s="40">
        <v>10.02</v>
      </c>
      <c r="F14" s="40">
        <v>52.13</v>
      </c>
      <c r="G14" s="40">
        <v>10.5</v>
      </c>
      <c r="H14" s="40">
        <v>0</v>
      </c>
      <c r="I14" s="40">
        <v>1.17</v>
      </c>
      <c r="J14" s="40">
        <v>0.05</v>
      </c>
      <c r="K14" s="40">
        <v>0.02</v>
      </c>
      <c r="L14" s="40">
        <v>0</v>
      </c>
    </row>
    <row r="15" spans="1:12" ht="12.75">
      <c r="A15" s="42"/>
      <c r="B15" s="47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2.75">
      <c r="A16" s="75" t="s">
        <v>63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2.75">
      <c r="A17" s="41" t="s">
        <v>64</v>
      </c>
      <c r="B17" s="46" t="s">
        <v>23</v>
      </c>
      <c r="C17" s="40">
        <v>21.9</v>
      </c>
      <c r="D17" s="40">
        <v>15.8</v>
      </c>
      <c r="E17" s="40">
        <v>27.6</v>
      </c>
      <c r="F17" s="40">
        <v>341</v>
      </c>
      <c r="G17" s="40">
        <v>216.46</v>
      </c>
      <c r="H17" s="40">
        <v>31.96</v>
      </c>
      <c r="I17" s="40">
        <v>0.75</v>
      </c>
      <c r="J17" s="40">
        <v>0.06</v>
      </c>
      <c r="K17" s="40">
        <v>0.34</v>
      </c>
      <c r="L17" s="40">
        <v>0.43</v>
      </c>
    </row>
    <row r="18" spans="1:12" ht="12.75">
      <c r="A18" s="45" t="s">
        <v>65</v>
      </c>
      <c r="B18" s="46" t="s">
        <v>11</v>
      </c>
      <c r="C18" s="40">
        <v>0.6000000000000001</v>
      </c>
      <c r="D18" s="40">
        <v>0.04</v>
      </c>
      <c r="E18" s="40">
        <v>5.8</v>
      </c>
      <c r="F18" s="40">
        <v>25</v>
      </c>
      <c r="G18" s="40">
        <v>14.3</v>
      </c>
      <c r="H18" s="40">
        <v>15.31</v>
      </c>
      <c r="I18" s="40">
        <v>0.34</v>
      </c>
      <c r="J18" s="40">
        <v>0.02</v>
      </c>
      <c r="K18" s="40">
        <v>0.03</v>
      </c>
      <c r="L18" s="40">
        <v>1.51</v>
      </c>
    </row>
    <row r="19" spans="1:12" ht="12.75">
      <c r="A19" s="38" t="s">
        <v>66</v>
      </c>
      <c r="B19" s="46" t="s">
        <v>5</v>
      </c>
      <c r="C19" s="40">
        <v>1.1</v>
      </c>
      <c r="D19" s="40">
        <v>1.1</v>
      </c>
      <c r="E19" s="40">
        <v>6.2</v>
      </c>
      <c r="F19" s="40">
        <v>38</v>
      </c>
      <c r="G19" s="40">
        <v>39.61</v>
      </c>
      <c r="H19" s="40">
        <v>4.65</v>
      </c>
      <c r="I19" s="40">
        <v>0.05</v>
      </c>
      <c r="J19" s="40">
        <v>0.01</v>
      </c>
      <c r="K19" s="40">
        <v>0.04</v>
      </c>
      <c r="L19" s="40">
        <v>0.19</v>
      </c>
    </row>
    <row r="20" spans="1:12" ht="12.75">
      <c r="A20" s="41" t="s">
        <v>67</v>
      </c>
      <c r="B20" s="46" t="s">
        <v>62</v>
      </c>
      <c r="C20" s="40">
        <v>2.38</v>
      </c>
      <c r="D20" s="40">
        <v>0.3</v>
      </c>
      <c r="E20" s="40">
        <v>14.5</v>
      </c>
      <c r="F20" s="40">
        <v>71.4</v>
      </c>
      <c r="G20" s="40">
        <v>6.9</v>
      </c>
      <c r="H20" s="40">
        <v>0</v>
      </c>
      <c r="I20" s="40">
        <v>0.6</v>
      </c>
      <c r="J20" s="40">
        <v>0.04</v>
      </c>
      <c r="K20" s="40">
        <v>0.02</v>
      </c>
      <c r="L20" s="40">
        <v>0</v>
      </c>
    </row>
    <row r="21" spans="1:12" ht="12.75">
      <c r="A21" s="41" t="s">
        <v>68</v>
      </c>
      <c r="B21" s="46" t="s">
        <v>13</v>
      </c>
      <c r="C21" s="40">
        <v>0.24</v>
      </c>
      <c r="D21" s="40">
        <v>0.18</v>
      </c>
      <c r="E21" s="40">
        <v>6.18</v>
      </c>
      <c r="F21" s="40">
        <v>26.15</v>
      </c>
      <c r="G21" s="40">
        <v>11.4</v>
      </c>
      <c r="H21" s="40">
        <v>0</v>
      </c>
      <c r="I21" s="40">
        <v>1.38</v>
      </c>
      <c r="J21" s="40">
        <v>0.01</v>
      </c>
      <c r="K21" s="40">
        <v>0.02</v>
      </c>
      <c r="L21" s="40">
        <v>3</v>
      </c>
    </row>
    <row r="22" spans="1:12" ht="12.75">
      <c r="A22" s="76" t="s">
        <v>69</v>
      </c>
      <c r="B22" s="76"/>
      <c r="C22" s="40">
        <f aca="true" t="shared" si="0" ref="C22:J22">C4+C5+C6+C8+C10+C11+C12+C13+C14+C17+C18+C19+C20+C21</f>
        <v>55.400000000000006</v>
      </c>
      <c r="D22" s="40">
        <f t="shared" si="0"/>
        <v>54.09999999999999</v>
      </c>
      <c r="E22" s="40">
        <f t="shared" si="0"/>
        <v>180.60000000000002</v>
      </c>
      <c r="F22" s="40">
        <f t="shared" si="0"/>
        <v>1431.6800000000003</v>
      </c>
      <c r="G22" s="40">
        <f t="shared" si="0"/>
        <v>489.43</v>
      </c>
      <c r="H22" s="40">
        <f t="shared" si="0"/>
        <v>126.88</v>
      </c>
      <c r="I22" s="40">
        <f t="shared" si="0"/>
        <v>9.169999999999998</v>
      </c>
      <c r="J22" s="40">
        <f t="shared" si="0"/>
        <v>0.38</v>
      </c>
      <c r="K22" s="40">
        <f>K4+K5+K6+K8+K10+K11+K12+K13+K14+K17+K18+K19+K21</f>
        <v>0.7200000000000002</v>
      </c>
      <c r="L22" s="40">
        <f>L4+L5+L6+L8+L11+L12+L13+L14+L17+L18+L20+L21</f>
        <v>66.94</v>
      </c>
    </row>
    <row r="23" spans="1:1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2.75" customHeight="1">
      <c r="A35" s="81" t="s">
        <v>31</v>
      </c>
      <c r="B35" s="81" t="s">
        <v>32</v>
      </c>
      <c r="C35" s="81" t="s">
        <v>33</v>
      </c>
      <c r="D35" s="81" t="s">
        <v>34</v>
      </c>
      <c r="E35" s="81" t="s">
        <v>35</v>
      </c>
      <c r="F35" s="82" t="s">
        <v>36</v>
      </c>
      <c r="G35" s="82" t="s">
        <v>37</v>
      </c>
      <c r="H35" s="82"/>
      <c r="I35" s="82"/>
      <c r="J35" s="82" t="s">
        <v>38</v>
      </c>
      <c r="K35" s="82"/>
      <c r="L35" s="82"/>
    </row>
    <row r="36" spans="1:12" ht="12.75" customHeight="1">
      <c r="A36" s="81"/>
      <c r="B36" s="81"/>
      <c r="C36" s="81"/>
      <c r="D36" s="81"/>
      <c r="E36" s="81"/>
      <c r="F36" s="82"/>
      <c r="G36" s="49" t="s">
        <v>39</v>
      </c>
      <c r="H36" s="49" t="s">
        <v>40</v>
      </c>
      <c r="I36" s="49" t="s">
        <v>41</v>
      </c>
      <c r="J36" s="49" t="s">
        <v>42</v>
      </c>
      <c r="K36" s="49" t="s">
        <v>43</v>
      </c>
      <c r="L36" s="49" t="s">
        <v>44</v>
      </c>
    </row>
    <row r="37" spans="1:12" ht="12.75">
      <c r="A37" s="79" t="s">
        <v>45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12" ht="12.75">
      <c r="A38" s="1" t="s">
        <v>46</v>
      </c>
      <c r="B38" s="2" t="s">
        <v>70</v>
      </c>
      <c r="C38" s="3">
        <v>9.7</v>
      </c>
      <c r="D38" s="3">
        <v>16</v>
      </c>
      <c r="E38" s="3">
        <v>32.6</v>
      </c>
      <c r="F38" s="3">
        <v>318</v>
      </c>
      <c r="G38" s="3">
        <v>177.92</v>
      </c>
      <c r="H38" s="3">
        <v>17.14</v>
      </c>
      <c r="I38" s="3">
        <v>0.99</v>
      </c>
      <c r="J38" s="3">
        <v>0.07</v>
      </c>
      <c r="K38" s="3">
        <v>0.1</v>
      </c>
      <c r="L38" s="3">
        <v>0.11</v>
      </c>
    </row>
    <row r="39" spans="1:12" ht="12.75">
      <c r="A39" s="41" t="s">
        <v>48</v>
      </c>
      <c r="B39" s="39">
        <v>200</v>
      </c>
      <c r="C39" s="40">
        <v>0.1</v>
      </c>
      <c r="D39" s="40">
        <v>0.03</v>
      </c>
      <c r="E39" s="40">
        <v>9.1</v>
      </c>
      <c r="F39" s="40">
        <v>25</v>
      </c>
      <c r="G39" s="40">
        <v>0.26</v>
      </c>
      <c r="H39" s="40">
        <v>0</v>
      </c>
      <c r="I39" s="40">
        <v>0.03</v>
      </c>
      <c r="J39" s="40">
        <v>0</v>
      </c>
      <c r="K39" s="40">
        <v>0</v>
      </c>
      <c r="L39" s="40">
        <v>0</v>
      </c>
    </row>
    <row r="40" spans="1:12" ht="12.75">
      <c r="A40" s="50" t="s">
        <v>49</v>
      </c>
      <c r="B40" s="51" t="s">
        <v>71</v>
      </c>
      <c r="C40" s="52">
        <v>2.4</v>
      </c>
      <c r="D40" s="52">
        <v>8.6</v>
      </c>
      <c r="E40" s="52">
        <v>14.6</v>
      </c>
      <c r="F40" s="52">
        <v>146</v>
      </c>
      <c r="G40" s="52">
        <v>8.1</v>
      </c>
      <c r="H40" s="52">
        <v>9.9</v>
      </c>
      <c r="I40" s="52">
        <v>0.62</v>
      </c>
      <c r="J40" s="52">
        <v>0.05</v>
      </c>
      <c r="K40" s="52">
        <v>0.03</v>
      </c>
      <c r="L40" s="52">
        <v>0</v>
      </c>
    </row>
    <row r="41" spans="1:12" ht="12.75">
      <c r="A41" s="79" t="s">
        <v>51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1:12" ht="12.75">
      <c r="A42" s="53" t="s">
        <v>52</v>
      </c>
      <c r="B42" s="7" t="s">
        <v>25</v>
      </c>
      <c r="C42" s="3">
        <v>0.6</v>
      </c>
      <c r="D42" s="3">
        <v>0.3</v>
      </c>
      <c r="E42" s="3">
        <v>27</v>
      </c>
      <c r="F42" s="3">
        <v>111</v>
      </c>
      <c r="G42" s="3">
        <v>11.09</v>
      </c>
      <c r="H42" s="3">
        <v>2.96</v>
      </c>
      <c r="I42" s="3">
        <v>0.57</v>
      </c>
      <c r="J42" s="3">
        <v>0.01</v>
      </c>
      <c r="K42" s="3">
        <v>0.05</v>
      </c>
      <c r="L42" s="3">
        <v>80</v>
      </c>
    </row>
    <row r="43" spans="1:12" ht="12.75">
      <c r="A43" s="79" t="s">
        <v>53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12.75">
      <c r="A44" s="1" t="s">
        <v>54</v>
      </c>
      <c r="B44" s="7" t="s">
        <v>72</v>
      </c>
      <c r="C44" s="3">
        <v>1.4</v>
      </c>
      <c r="D44" s="3">
        <v>4.1</v>
      </c>
      <c r="E44" s="3">
        <v>9.4</v>
      </c>
      <c r="F44" s="3">
        <v>79</v>
      </c>
      <c r="G44" s="3">
        <v>23.61</v>
      </c>
      <c r="H44" s="3">
        <v>16.29</v>
      </c>
      <c r="I44" s="3">
        <v>0.77</v>
      </c>
      <c r="J44" s="3">
        <v>0.03</v>
      </c>
      <c r="K44" s="3">
        <v>0.04</v>
      </c>
      <c r="L44" s="3">
        <v>6.38</v>
      </c>
    </row>
    <row r="45" spans="1:12" ht="12.75">
      <c r="A45" s="41" t="s">
        <v>56</v>
      </c>
      <c r="B45" s="46" t="s">
        <v>73</v>
      </c>
      <c r="C45" s="40">
        <v>20.8</v>
      </c>
      <c r="D45" s="40">
        <v>20.2</v>
      </c>
      <c r="E45" s="40">
        <v>30.8</v>
      </c>
      <c r="F45" s="40">
        <v>392</v>
      </c>
      <c r="G45" s="40">
        <v>16.32</v>
      </c>
      <c r="H45" s="40">
        <v>43.96</v>
      </c>
      <c r="I45" s="40">
        <v>2.93</v>
      </c>
      <c r="J45" s="40">
        <v>0.06</v>
      </c>
      <c r="K45" s="40">
        <v>0.13</v>
      </c>
      <c r="L45" s="40">
        <v>0.52</v>
      </c>
    </row>
    <row r="46" spans="1:12" ht="12.75">
      <c r="A46" s="9" t="s">
        <v>58</v>
      </c>
      <c r="B46" s="7" t="s">
        <v>62</v>
      </c>
      <c r="C46" s="3">
        <v>0.4</v>
      </c>
      <c r="D46" s="3">
        <v>2.7</v>
      </c>
      <c r="E46" s="3">
        <v>2.1</v>
      </c>
      <c r="F46" s="3">
        <v>34</v>
      </c>
      <c r="G46" s="3">
        <v>15.9</v>
      </c>
      <c r="H46" s="3">
        <v>6.96</v>
      </c>
      <c r="I46" s="3">
        <v>0.4</v>
      </c>
      <c r="J46" s="3">
        <v>0.02</v>
      </c>
      <c r="K46" s="3">
        <v>0.01</v>
      </c>
      <c r="L46" s="3">
        <v>2.2800000000000002</v>
      </c>
    </row>
    <row r="47" spans="1:12" ht="25.5">
      <c r="A47" s="45" t="s">
        <v>60</v>
      </c>
      <c r="B47" s="7" t="s">
        <v>25</v>
      </c>
      <c r="C47" s="3">
        <v>0</v>
      </c>
      <c r="D47" s="3">
        <v>0</v>
      </c>
      <c r="E47" s="3">
        <v>20</v>
      </c>
      <c r="F47" s="3">
        <v>76</v>
      </c>
      <c r="G47" s="3">
        <v>0.48</v>
      </c>
      <c r="H47" s="3">
        <v>0</v>
      </c>
      <c r="I47" s="3">
        <v>0.06</v>
      </c>
      <c r="J47" s="3">
        <v>0</v>
      </c>
      <c r="K47" s="3">
        <v>0</v>
      </c>
      <c r="L47" s="3">
        <v>0</v>
      </c>
    </row>
    <row r="48" spans="1:12" ht="12.75">
      <c r="A48" s="9" t="s">
        <v>61</v>
      </c>
      <c r="B48" s="7" t="s">
        <v>74</v>
      </c>
      <c r="C48" s="3">
        <v>2.97</v>
      </c>
      <c r="D48" s="3">
        <v>0.54</v>
      </c>
      <c r="E48" s="3">
        <v>15.03</v>
      </c>
      <c r="F48" s="3">
        <v>78.2</v>
      </c>
      <c r="G48" s="3">
        <v>15.75</v>
      </c>
      <c r="H48" s="3">
        <v>0</v>
      </c>
      <c r="I48" s="3">
        <v>1.76</v>
      </c>
      <c r="J48" s="3">
        <v>0.08</v>
      </c>
      <c r="K48" s="3">
        <v>0.04</v>
      </c>
      <c r="L48" s="3">
        <v>0</v>
      </c>
    </row>
    <row r="49" spans="1:12" ht="12.75">
      <c r="A49" s="50"/>
      <c r="B49" s="54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2.75">
      <c r="A50" s="79" t="s">
        <v>63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1:12" ht="12.75">
      <c r="A51" s="9" t="s">
        <v>64</v>
      </c>
      <c r="B51" s="7" t="s">
        <v>75</v>
      </c>
      <c r="C51" s="3">
        <v>27.5</v>
      </c>
      <c r="D51" s="3">
        <v>19.8</v>
      </c>
      <c r="E51" s="3">
        <v>35.1</v>
      </c>
      <c r="F51" s="3">
        <v>431</v>
      </c>
      <c r="G51" s="3">
        <v>274.41</v>
      </c>
      <c r="H51" s="3">
        <v>40.37</v>
      </c>
      <c r="I51" s="3">
        <v>0.94</v>
      </c>
      <c r="J51" s="3">
        <v>0.08</v>
      </c>
      <c r="K51" s="3">
        <v>0.42</v>
      </c>
      <c r="L51" s="3">
        <v>0.55</v>
      </c>
    </row>
    <row r="52" spans="1:12" ht="12.75">
      <c r="A52" s="53" t="s">
        <v>65</v>
      </c>
      <c r="B52" s="7" t="s">
        <v>13</v>
      </c>
      <c r="C52" s="3">
        <v>0.9</v>
      </c>
      <c r="D52" s="3">
        <v>0.06</v>
      </c>
      <c r="E52" s="3">
        <v>8.7</v>
      </c>
      <c r="F52" s="3">
        <v>38</v>
      </c>
      <c r="G52" s="3">
        <v>21.75</v>
      </c>
      <c r="H52" s="3">
        <v>22.96</v>
      </c>
      <c r="I52" s="3">
        <v>0.51</v>
      </c>
      <c r="J52" s="3">
        <v>0.03</v>
      </c>
      <c r="K52" s="3">
        <v>0.04</v>
      </c>
      <c r="L52" s="3">
        <v>2.26</v>
      </c>
    </row>
    <row r="53" spans="1:12" ht="12.75">
      <c r="A53" s="1" t="s">
        <v>66</v>
      </c>
      <c r="B53" s="7" t="s">
        <v>25</v>
      </c>
      <c r="C53" s="3">
        <v>1.4</v>
      </c>
      <c r="D53" s="3">
        <v>1.4</v>
      </c>
      <c r="E53" s="3">
        <v>11.2</v>
      </c>
      <c r="F53" s="3">
        <v>61</v>
      </c>
      <c r="G53" s="3">
        <v>53.06</v>
      </c>
      <c r="H53" s="3">
        <v>6.03</v>
      </c>
      <c r="I53" s="3">
        <v>0.07</v>
      </c>
      <c r="J53" s="3">
        <v>0.01</v>
      </c>
      <c r="K53" s="3">
        <v>0.06</v>
      </c>
      <c r="L53" s="3">
        <v>0.26</v>
      </c>
    </row>
    <row r="54" spans="1:12" ht="12.75">
      <c r="A54" s="9" t="s">
        <v>67</v>
      </c>
      <c r="B54" s="7" t="s">
        <v>8</v>
      </c>
      <c r="C54" s="3">
        <v>3.96</v>
      </c>
      <c r="D54" s="3">
        <v>0.5</v>
      </c>
      <c r="E54" s="3">
        <v>24.16</v>
      </c>
      <c r="F54" s="3">
        <v>119</v>
      </c>
      <c r="G54" s="3">
        <v>5.75</v>
      </c>
      <c r="H54" s="3">
        <v>0</v>
      </c>
      <c r="I54" s="3">
        <v>0.5</v>
      </c>
      <c r="J54" s="3">
        <v>0.04</v>
      </c>
      <c r="K54" s="3">
        <v>0.02</v>
      </c>
      <c r="L54" s="3">
        <v>0</v>
      </c>
    </row>
    <row r="55" spans="1:12" ht="12.75">
      <c r="A55" s="9" t="s">
        <v>68</v>
      </c>
      <c r="B55" s="7" t="s">
        <v>13</v>
      </c>
      <c r="C55" s="3">
        <v>0.24</v>
      </c>
      <c r="D55" s="3">
        <v>0.18</v>
      </c>
      <c r="E55" s="3">
        <v>6.18</v>
      </c>
      <c r="F55" s="3">
        <v>26.15</v>
      </c>
      <c r="G55" s="3">
        <v>11.4</v>
      </c>
      <c r="H55" s="3">
        <v>0</v>
      </c>
      <c r="I55" s="3">
        <v>1.38</v>
      </c>
      <c r="J55" s="3">
        <v>0.01</v>
      </c>
      <c r="K55" s="3">
        <v>0.02</v>
      </c>
      <c r="L55" s="3">
        <v>3</v>
      </c>
    </row>
    <row r="56" spans="1:12" ht="12.75">
      <c r="A56" s="80" t="s">
        <v>76</v>
      </c>
      <c r="B56" s="80"/>
      <c r="C56" s="3">
        <f>C38+C39+C40+C42+C44+C45+C46+C47+C48+C51+C52+C53+C54+C55</f>
        <v>72.37</v>
      </c>
      <c r="D56" s="3">
        <f>D38+D39+D40+D42+D44+D45+D46+D47+D51+D52+D53+D55</f>
        <v>73.37000000000002</v>
      </c>
      <c r="E56" s="3">
        <f>E38+E39+E40+E42+E44+E45+E46+E47+E48+E51+E52+E55</f>
        <v>210.61</v>
      </c>
      <c r="F56" s="3">
        <f>F38+F39+F40+F42+F44+F45+F46+F47+F48+F51+F52+F53+F54+F55</f>
        <v>1934.3500000000001</v>
      </c>
      <c r="G56" s="3">
        <f>G38+G39+G40+G42+G44+G45+G46+G47+G51+G52+G53+G54+G55</f>
        <v>620.0499999999998</v>
      </c>
      <c r="H56" s="3">
        <f>H38+H39+H40+H42+H44+H45+H46+H47+H48+H51+H52+H53+H54+H55</f>
        <v>166.57</v>
      </c>
      <c r="I56" s="3">
        <f>I38+I39+I40+I42+I44+I45+I46+I47+I51+I52+I53+I54+I55</f>
        <v>9.77</v>
      </c>
      <c r="J56" s="3">
        <f>J38+J39+J40+J42+J44+J45+J46+J47+J48+J51+J53+J54+J55</f>
        <v>0.46</v>
      </c>
      <c r="K56" s="3">
        <f>K38+K39+K40+K42+K44+K45+K46+K47+K48+K51+K52+K53+K54+K55</f>
        <v>0.96</v>
      </c>
      <c r="L56" s="3">
        <f>L38+L39+L40+L42+L44+L45+L46+L47+L48+L51+L52+L53+L54+L55</f>
        <v>95.36</v>
      </c>
    </row>
    <row r="57" spans="1:1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2.75" customHeight="1">
      <c r="A70" s="81" t="s">
        <v>77</v>
      </c>
      <c r="B70" s="81" t="s">
        <v>32</v>
      </c>
      <c r="C70" s="81" t="s">
        <v>33</v>
      </c>
      <c r="D70" s="81" t="s">
        <v>34</v>
      </c>
      <c r="E70" s="81" t="s">
        <v>35</v>
      </c>
      <c r="F70" s="82" t="s">
        <v>36</v>
      </c>
      <c r="G70" s="82" t="s">
        <v>37</v>
      </c>
      <c r="H70" s="82"/>
      <c r="I70" s="82"/>
      <c r="J70" s="82" t="s">
        <v>38</v>
      </c>
      <c r="K70" s="82"/>
      <c r="L70" s="82"/>
    </row>
    <row r="71" spans="1:12" ht="12.75" customHeight="1">
      <c r="A71" s="81"/>
      <c r="B71" s="81"/>
      <c r="C71" s="81"/>
      <c r="D71" s="81"/>
      <c r="E71" s="81"/>
      <c r="F71" s="82"/>
      <c r="G71" s="49" t="s">
        <v>39</v>
      </c>
      <c r="H71" s="49" t="s">
        <v>40</v>
      </c>
      <c r="I71" s="49" t="s">
        <v>41</v>
      </c>
      <c r="J71" s="49" t="s">
        <v>42</v>
      </c>
      <c r="K71" s="49" t="s">
        <v>43</v>
      </c>
      <c r="L71" s="49" t="s">
        <v>44</v>
      </c>
    </row>
    <row r="72" spans="1:12" ht="12.75">
      <c r="A72" s="79" t="s">
        <v>45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 ht="25.5">
      <c r="A73" s="1" t="s">
        <v>78</v>
      </c>
      <c r="B73" s="2" t="s">
        <v>2</v>
      </c>
      <c r="C73" s="3">
        <v>6.1</v>
      </c>
      <c r="D73" s="3">
        <v>7.4</v>
      </c>
      <c r="E73" s="3">
        <v>26.7</v>
      </c>
      <c r="F73" s="3">
        <v>198</v>
      </c>
      <c r="G73" s="3">
        <v>103</v>
      </c>
      <c r="H73" s="3">
        <v>50.58</v>
      </c>
      <c r="I73" s="3">
        <v>1.25</v>
      </c>
      <c r="J73" s="3">
        <v>0.15</v>
      </c>
      <c r="K73" s="3">
        <v>0.13</v>
      </c>
      <c r="L73" s="3">
        <v>0.38</v>
      </c>
    </row>
    <row r="74" spans="1:12" ht="12.75">
      <c r="A74" s="1" t="s">
        <v>79</v>
      </c>
      <c r="B74" s="2">
        <v>150</v>
      </c>
      <c r="C74" s="3">
        <v>2.1</v>
      </c>
      <c r="D74" s="3">
        <v>2.1</v>
      </c>
      <c r="E74" s="3">
        <v>11</v>
      </c>
      <c r="F74" s="3">
        <v>70</v>
      </c>
      <c r="G74" s="3">
        <v>105.86</v>
      </c>
      <c r="H74" s="3">
        <v>12.18</v>
      </c>
      <c r="I74" s="3">
        <v>0.11</v>
      </c>
      <c r="J74" s="3">
        <v>0.03</v>
      </c>
      <c r="K74" s="3">
        <v>0.12</v>
      </c>
      <c r="L74" s="3">
        <v>0.52</v>
      </c>
    </row>
    <row r="75" spans="1:12" ht="12.75">
      <c r="A75" s="42" t="s">
        <v>49</v>
      </c>
      <c r="B75" s="43" t="s">
        <v>50</v>
      </c>
      <c r="C75" s="44">
        <v>2.4</v>
      </c>
      <c r="D75" s="44">
        <v>4.4</v>
      </c>
      <c r="E75" s="44">
        <v>14.5</v>
      </c>
      <c r="F75" s="44">
        <v>109</v>
      </c>
      <c r="G75" s="44">
        <v>7.5</v>
      </c>
      <c r="H75" s="44">
        <v>9.9</v>
      </c>
      <c r="I75" s="44">
        <v>0.61</v>
      </c>
      <c r="J75" s="44">
        <v>0.05</v>
      </c>
      <c r="K75" s="44">
        <v>0.02</v>
      </c>
      <c r="L75" s="44">
        <v>0</v>
      </c>
    </row>
    <row r="76" spans="1:12" ht="12.75">
      <c r="A76" s="79" t="s">
        <v>51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 ht="12.75">
      <c r="A77" s="53" t="s">
        <v>80</v>
      </c>
      <c r="B77" s="7">
        <v>150</v>
      </c>
      <c r="C77" s="3">
        <v>4.1</v>
      </c>
      <c r="D77" s="3">
        <v>4.6</v>
      </c>
      <c r="E77" s="3">
        <v>6.4</v>
      </c>
      <c r="F77" s="3">
        <v>82</v>
      </c>
      <c r="G77" s="3">
        <v>158.4</v>
      </c>
      <c r="H77" s="3">
        <v>18.27</v>
      </c>
      <c r="I77" s="3">
        <v>0.13</v>
      </c>
      <c r="J77" s="3">
        <v>0.04</v>
      </c>
      <c r="K77" s="3">
        <v>0.18</v>
      </c>
      <c r="L77" s="3">
        <v>0.78</v>
      </c>
    </row>
    <row r="78" spans="1:12" ht="12.75">
      <c r="A78" s="50" t="s">
        <v>81</v>
      </c>
      <c r="B78" s="51">
        <v>15</v>
      </c>
      <c r="C78" s="52">
        <v>0.96</v>
      </c>
      <c r="D78" s="52">
        <v>2.52</v>
      </c>
      <c r="E78" s="52">
        <v>10.28</v>
      </c>
      <c r="F78" s="52">
        <v>65.57</v>
      </c>
      <c r="G78" s="52">
        <v>3.45</v>
      </c>
      <c r="H78" s="52">
        <v>0</v>
      </c>
      <c r="I78" s="52">
        <v>0.12</v>
      </c>
      <c r="J78" s="52">
        <v>0.02</v>
      </c>
      <c r="K78" s="52">
        <v>0.01</v>
      </c>
      <c r="L78" s="52">
        <v>0</v>
      </c>
    </row>
    <row r="79" spans="1:12" ht="12.75">
      <c r="A79" s="79" t="s">
        <v>53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1:12" ht="12.75">
      <c r="A80" s="1" t="s">
        <v>82</v>
      </c>
      <c r="B80" s="7" t="s">
        <v>55</v>
      </c>
      <c r="C80" s="3">
        <v>1.3</v>
      </c>
      <c r="D80" s="3">
        <v>3.4</v>
      </c>
      <c r="E80" s="3">
        <v>7.5</v>
      </c>
      <c r="F80" s="3">
        <v>66</v>
      </c>
      <c r="G80" s="3">
        <v>14</v>
      </c>
      <c r="H80" s="3">
        <v>10.31</v>
      </c>
      <c r="I80" s="3">
        <v>0.38</v>
      </c>
      <c r="J80" s="3">
        <v>0.03</v>
      </c>
      <c r="K80" s="3">
        <v>0.02</v>
      </c>
      <c r="L80" s="3">
        <v>4.8</v>
      </c>
    </row>
    <row r="81" spans="1:12" ht="12.75">
      <c r="A81" s="9" t="s">
        <v>83</v>
      </c>
      <c r="B81" s="7" t="s">
        <v>2</v>
      </c>
      <c r="C81" s="3">
        <v>8.4</v>
      </c>
      <c r="D81" s="3">
        <v>5.4</v>
      </c>
      <c r="E81" s="3">
        <v>34.6</v>
      </c>
      <c r="F81" s="3">
        <v>224</v>
      </c>
      <c r="G81" s="3">
        <v>12.9</v>
      </c>
      <c r="H81" s="3">
        <v>121.84</v>
      </c>
      <c r="I81" s="3">
        <v>4.18</v>
      </c>
      <c r="J81" s="3">
        <v>0.18</v>
      </c>
      <c r="K81" s="3">
        <v>0.11</v>
      </c>
      <c r="L81" s="3">
        <v>0</v>
      </c>
    </row>
    <row r="82" spans="1:12" ht="12.75">
      <c r="A82" s="9" t="s">
        <v>84</v>
      </c>
      <c r="B82" s="7" t="s">
        <v>85</v>
      </c>
      <c r="C82" s="3">
        <v>14</v>
      </c>
      <c r="D82" s="3">
        <v>16.5</v>
      </c>
      <c r="E82" s="3">
        <v>1.7000000000000002</v>
      </c>
      <c r="F82" s="3">
        <v>211</v>
      </c>
      <c r="G82" s="3">
        <v>3.83</v>
      </c>
      <c r="H82" s="3">
        <v>2.59</v>
      </c>
      <c r="I82" s="3">
        <v>0.13</v>
      </c>
      <c r="J82" s="3">
        <v>0.01</v>
      </c>
      <c r="K82" s="3">
        <v>0.01</v>
      </c>
      <c r="L82" s="3">
        <v>0.72</v>
      </c>
    </row>
    <row r="83" spans="1:12" ht="25.5">
      <c r="A83" s="1" t="s">
        <v>86</v>
      </c>
      <c r="B83" s="7" t="s">
        <v>11</v>
      </c>
      <c r="C83" s="3">
        <v>0.30000000000000004</v>
      </c>
      <c r="D83" s="3">
        <v>1.9</v>
      </c>
      <c r="E83" s="3">
        <v>1.5</v>
      </c>
      <c r="F83" s="3">
        <v>24</v>
      </c>
      <c r="G83" s="3">
        <v>6</v>
      </c>
      <c r="H83" s="3">
        <v>4.83</v>
      </c>
      <c r="I83" s="3">
        <v>0.22</v>
      </c>
      <c r="J83" s="3">
        <v>0.01</v>
      </c>
      <c r="K83" s="3">
        <v>0.01</v>
      </c>
      <c r="L83" s="3">
        <v>2.2800000000000002</v>
      </c>
    </row>
    <row r="84" spans="1:12" ht="12.75">
      <c r="A84" s="53" t="s">
        <v>87</v>
      </c>
      <c r="B84" s="7" t="s">
        <v>5</v>
      </c>
      <c r="C84" s="3">
        <v>0.7</v>
      </c>
      <c r="D84" s="3">
        <v>0.04</v>
      </c>
      <c r="E84" s="3">
        <v>20.6</v>
      </c>
      <c r="F84" s="3">
        <v>82</v>
      </c>
      <c r="G84" s="3">
        <v>21.52</v>
      </c>
      <c r="H84" s="3">
        <v>13.7</v>
      </c>
      <c r="I84" s="3">
        <v>0.46</v>
      </c>
      <c r="J84" s="3">
        <v>0.01</v>
      </c>
      <c r="K84" s="3">
        <v>0.02</v>
      </c>
      <c r="L84" s="3">
        <v>0.24</v>
      </c>
    </row>
    <row r="85" spans="1:12" ht="12.75">
      <c r="A85" s="9" t="s">
        <v>61</v>
      </c>
      <c r="B85" s="7" t="s">
        <v>88</v>
      </c>
      <c r="C85" s="3">
        <v>2.64</v>
      </c>
      <c r="D85" s="3">
        <v>0.48</v>
      </c>
      <c r="E85" s="3">
        <v>13.36</v>
      </c>
      <c r="F85" s="3">
        <v>69.51</v>
      </c>
      <c r="G85" s="3">
        <v>14</v>
      </c>
      <c r="H85" s="3">
        <v>0</v>
      </c>
      <c r="I85" s="3">
        <v>0.07</v>
      </c>
      <c r="J85" s="3">
        <v>0.03</v>
      </c>
      <c r="K85" s="3">
        <v>0.03</v>
      </c>
      <c r="L85" s="3">
        <v>0</v>
      </c>
    </row>
    <row r="86" spans="1:12" ht="12.75">
      <c r="A86" s="50"/>
      <c r="B86" s="54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2.75">
      <c r="A87" s="79" t="s">
        <v>63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1:12" ht="12.75">
      <c r="A88" s="9" t="s">
        <v>89</v>
      </c>
      <c r="B88" s="7" t="s">
        <v>8</v>
      </c>
      <c r="C88" s="3">
        <v>3.9</v>
      </c>
      <c r="D88" s="3">
        <v>2.7</v>
      </c>
      <c r="E88" s="3">
        <v>26.8</v>
      </c>
      <c r="F88" s="3">
        <v>149</v>
      </c>
      <c r="G88" s="3">
        <v>8.08</v>
      </c>
      <c r="H88" s="3">
        <v>5.59</v>
      </c>
      <c r="I88" s="3">
        <v>0.45</v>
      </c>
      <c r="J88" s="3">
        <v>0.04</v>
      </c>
      <c r="K88" s="3">
        <v>0.02</v>
      </c>
      <c r="L88" s="3">
        <v>0</v>
      </c>
    </row>
    <row r="89" spans="1:12" ht="25.5">
      <c r="A89" s="53" t="s">
        <v>90</v>
      </c>
      <c r="B89" s="7" t="s">
        <v>11</v>
      </c>
      <c r="C89" s="3">
        <v>1.3</v>
      </c>
      <c r="D89" s="3">
        <v>4</v>
      </c>
      <c r="E89" s="3">
        <v>4.1</v>
      </c>
      <c r="F89" s="3">
        <v>58</v>
      </c>
      <c r="G89" s="3">
        <v>6.5</v>
      </c>
      <c r="H89" s="3">
        <v>7.77</v>
      </c>
      <c r="I89" s="3">
        <v>0.33</v>
      </c>
      <c r="J89" s="3">
        <v>0.04</v>
      </c>
      <c r="K89" s="3">
        <v>0.04</v>
      </c>
      <c r="L89" s="3">
        <v>2.66</v>
      </c>
    </row>
    <row r="90" spans="1:12" ht="12.75">
      <c r="A90" s="41" t="s">
        <v>48</v>
      </c>
      <c r="B90" s="39">
        <v>150</v>
      </c>
      <c r="C90" s="40">
        <v>0.1</v>
      </c>
      <c r="D90" s="40">
        <v>0.02</v>
      </c>
      <c r="E90" s="40">
        <v>4.6</v>
      </c>
      <c r="F90" s="40">
        <v>18</v>
      </c>
      <c r="G90" s="40">
        <v>0.13</v>
      </c>
      <c r="H90" s="40">
        <v>0</v>
      </c>
      <c r="I90" s="40">
        <v>0.01</v>
      </c>
      <c r="J90" s="40">
        <v>0</v>
      </c>
      <c r="K90" s="40">
        <v>0</v>
      </c>
      <c r="L90" s="40">
        <v>0</v>
      </c>
    </row>
    <row r="91" spans="1:12" ht="12.75">
      <c r="A91" s="9" t="s">
        <v>67</v>
      </c>
      <c r="B91" s="7" t="s">
        <v>62</v>
      </c>
      <c r="C91" s="3">
        <v>2.38</v>
      </c>
      <c r="D91" s="3">
        <v>0.3</v>
      </c>
      <c r="E91" s="3">
        <v>14.5</v>
      </c>
      <c r="F91" s="3">
        <v>71.4</v>
      </c>
      <c r="G91" s="3">
        <v>6.9</v>
      </c>
      <c r="H91" s="3">
        <v>0</v>
      </c>
      <c r="I91" s="3">
        <v>0.6</v>
      </c>
      <c r="J91" s="3">
        <v>0.04</v>
      </c>
      <c r="K91" s="3">
        <v>0.02</v>
      </c>
      <c r="L91" s="3">
        <v>0</v>
      </c>
    </row>
    <row r="92" spans="1:12" ht="12.75">
      <c r="A92" s="9"/>
      <c r="B92" s="7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80" t="s">
        <v>69</v>
      </c>
      <c r="B93" s="80"/>
      <c r="C93" s="3">
        <f aca="true" t="shared" si="1" ref="C93:L93">C73+C74+C75+C77+C78+C80+C81+C82+C83+C84+C85+C88+C89+C90+C91</f>
        <v>50.68</v>
      </c>
      <c r="D93" s="3">
        <f t="shared" si="1"/>
        <v>55.76</v>
      </c>
      <c r="E93" s="3">
        <f t="shared" si="1"/>
        <v>198.14</v>
      </c>
      <c r="F93" s="3">
        <f t="shared" si="1"/>
        <v>1497.48</v>
      </c>
      <c r="G93" s="3">
        <f t="shared" si="1"/>
        <v>472.0699999999999</v>
      </c>
      <c r="H93" s="3">
        <f t="shared" si="1"/>
        <v>257.56</v>
      </c>
      <c r="I93" s="3">
        <f t="shared" si="1"/>
        <v>9.049999999999999</v>
      </c>
      <c r="J93" s="3">
        <f t="shared" si="1"/>
        <v>0.68</v>
      </c>
      <c r="K93" s="3">
        <f t="shared" si="1"/>
        <v>0.7400000000000002</v>
      </c>
      <c r="L93" s="3">
        <f t="shared" si="1"/>
        <v>12.38</v>
      </c>
    </row>
    <row r="94" spans="1:12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2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2.75" customHeight="1">
      <c r="A105" s="81" t="s">
        <v>77</v>
      </c>
      <c r="B105" s="81" t="s">
        <v>32</v>
      </c>
      <c r="C105" s="81" t="s">
        <v>33</v>
      </c>
      <c r="D105" s="81" t="s">
        <v>34</v>
      </c>
      <c r="E105" s="81" t="s">
        <v>35</v>
      </c>
      <c r="F105" s="82" t="s">
        <v>36</v>
      </c>
      <c r="G105" s="82" t="s">
        <v>37</v>
      </c>
      <c r="H105" s="82"/>
      <c r="I105" s="82"/>
      <c r="J105" s="82" t="s">
        <v>38</v>
      </c>
      <c r="K105" s="82"/>
      <c r="L105" s="82"/>
    </row>
    <row r="106" spans="1:12" ht="12.75" customHeight="1">
      <c r="A106" s="81"/>
      <c r="B106" s="81"/>
      <c r="C106" s="81"/>
      <c r="D106" s="81"/>
      <c r="E106" s="81"/>
      <c r="F106" s="82"/>
      <c r="G106" s="49" t="s">
        <v>39</v>
      </c>
      <c r="H106" s="49" t="s">
        <v>40</v>
      </c>
      <c r="I106" s="49" t="s">
        <v>41</v>
      </c>
      <c r="J106" s="49" t="s">
        <v>42</v>
      </c>
      <c r="K106" s="49" t="s">
        <v>43</v>
      </c>
      <c r="L106" s="49" t="s">
        <v>44</v>
      </c>
    </row>
    <row r="107" spans="1:12" ht="12.75">
      <c r="A107" s="79" t="s">
        <v>45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1:12" ht="25.5">
      <c r="A108" s="1" t="s">
        <v>78</v>
      </c>
      <c r="B108" s="2" t="s">
        <v>3</v>
      </c>
      <c r="C108" s="3">
        <v>8.1</v>
      </c>
      <c r="D108" s="3">
        <v>9.8</v>
      </c>
      <c r="E108" s="3">
        <v>35.6</v>
      </c>
      <c r="F108" s="3">
        <v>264</v>
      </c>
      <c r="G108" s="3">
        <v>137.2</v>
      </c>
      <c r="H108" s="3">
        <v>67.45</v>
      </c>
      <c r="I108" s="3">
        <v>1.67</v>
      </c>
      <c r="J108" s="3">
        <v>0.2</v>
      </c>
      <c r="K108" s="3">
        <v>0.18</v>
      </c>
      <c r="L108" s="3">
        <v>0.51</v>
      </c>
    </row>
    <row r="109" spans="1:12" ht="12.75">
      <c r="A109" s="1" t="s">
        <v>79</v>
      </c>
      <c r="B109" s="2">
        <v>200</v>
      </c>
      <c r="C109" s="3">
        <v>2.8</v>
      </c>
      <c r="D109" s="3">
        <v>2.8</v>
      </c>
      <c r="E109" s="3">
        <v>14.7</v>
      </c>
      <c r="F109" s="3">
        <v>93</v>
      </c>
      <c r="G109" s="3">
        <v>79.4</v>
      </c>
      <c r="H109" s="3">
        <v>9.14</v>
      </c>
      <c r="I109" s="3">
        <v>0.08</v>
      </c>
      <c r="J109" s="3">
        <v>0.02</v>
      </c>
      <c r="K109" s="3">
        <v>0.09</v>
      </c>
      <c r="L109" s="3">
        <v>0.39</v>
      </c>
    </row>
    <row r="110" spans="1:12" ht="12.75">
      <c r="A110" s="50" t="s">
        <v>49</v>
      </c>
      <c r="B110" s="51" t="s">
        <v>71</v>
      </c>
      <c r="C110" s="52">
        <v>2.4</v>
      </c>
      <c r="D110" s="52">
        <v>8.6</v>
      </c>
      <c r="E110" s="52">
        <v>14.6</v>
      </c>
      <c r="F110" s="52">
        <v>146</v>
      </c>
      <c r="G110" s="52">
        <v>8.1</v>
      </c>
      <c r="H110" s="52">
        <v>9.9</v>
      </c>
      <c r="I110" s="52">
        <v>0.62</v>
      </c>
      <c r="J110" s="52">
        <v>0.05</v>
      </c>
      <c r="K110" s="52">
        <v>0.03</v>
      </c>
      <c r="L110" s="52">
        <v>0</v>
      </c>
    </row>
    <row r="111" spans="1:12" ht="12.75">
      <c r="A111" s="79" t="s">
        <v>51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1:12" ht="12.75">
      <c r="A112" s="53" t="s">
        <v>80</v>
      </c>
      <c r="B112" s="7" t="s">
        <v>25</v>
      </c>
      <c r="C112" s="3">
        <v>5.5</v>
      </c>
      <c r="D112" s="3">
        <v>6.2</v>
      </c>
      <c r="E112" s="3">
        <v>8.6</v>
      </c>
      <c r="F112" s="3">
        <v>110</v>
      </c>
      <c r="G112" s="3">
        <v>211.2</v>
      </c>
      <c r="H112" s="3">
        <v>24.36</v>
      </c>
      <c r="I112" s="3">
        <v>0.17</v>
      </c>
      <c r="J112" s="3">
        <v>0.06</v>
      </c>
      <c r="K112" s="3">
        <v>0.24</v>
      </c>
      <c r="L112" s="3">
        <v>1.04</v>
      </c>
    </row>
    <row r="113" spans="1:12" ht="12.75">
      <c r="A113" s="50" t="s">
        <v>81</v>
      </c>
      <c r="B113" s="51">
        <v>15</v>
      </c>
      <c r="C113" s="52">
        <v>0.96</v>
      </c>
      <c r="D113" s="52">
        <v>2.52</v>
      </c>
      <c r="E113" s="52">
        <v>10.28</v>
      </c>
      <c r="F113" s="52">
        <v>65.57</v>
      </c>
      <c r="G113" s="52">
        <v>3.45</v>
      </c>
      <c r="H113" s="52">
        <v>0</v>
      </c>
      <c r="I113" s="52">
        <v>0.12</v>
      </c>
      <c r="J113" s="52">
        <v>0.02</v>
      </c>
      <c r="K113" s="52">
        <v>0.01</v>
      </c>
      <c r="L113" s="52">
        <v>0</v>
      </c>
    </row>
    <row r="114" spans="1:12" ht="12.75">
      <c r="A114" s="79" t="s">
        <v>53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1:12" ht="12.75">
      <c r="A115" s="1" t="s">
        <v>82</v>
      </c>
      <c r="B115" s="7" t="s">
        <v>91</v>
      </c>
      <c r="C115" s="3">
        <v>1.7000000000000002</v>
      </c>
      <c r="D115" s="3">
        <v>4.8</v>
      </c>
      <c r="E115" s="3">
        <v>9.9</v>
      </c>
      <c r="F115" s="3">
        <v>90</v>
      </c>
      <c r="G115" s="3">
        <v>18.66</v>
      </c>
      <c r="H115" s="3">
        <v>13.75</v>
      </c>
      <c r="I115" s="3">
        <v>0.51</v>
      </c>
      <c r="J115" s="3">
        <v>0.04</v>
      </c>
      <c r="K115" s="3">
        <v>0.03</v>
      </c>
      <c r="L115" s="3">
        <v>6.4</v>
      </c>
    </row>
    <row r="116" spans="1:12" ht="12.75">
      <c r="A116" s="9" t="s">
        <v>83</v>
      </c>
      <c r="B116" s="7" t="s">
        <v>3</v>
      </c>
      <c r="C116" s="3">
        <v>11.2</v>
      </c>
      <c r="D116" s="3">
        <v>7</v>
      </c>
      <c r="E116" s="3">
        <v>46.2</v>
      </c>
      <c r="F116" s="3">
        <v>296</v>
      </c>
      <c r="G116" s="3">
        <v>17.2</v>
      </c>
      <c r="H116" s="3">
        <v>162.79</v>
      </c>
      <c r="I116" s="3">
        <v>5.58</v>
      </c>
      <c r="J116" s="3">
        <v>0.24</v>
      </c>
      <c r="K116" s="3">
        <v>0.14</v>
      </c>
      <c r="L116" s="3">
        <v>0</v>
      </c>
    </row>
    <row r="117" spans="1:12" ht="12.75">
      <c r="A117" s="9" t="s">
        <v>84</v>
      </c>
      <c r="B117" s="7" t="s">
        <v>15</v>
      </c>
      <c r="C117" s="3">
        <v>19.7</v>
      </c>
      <c r="D117" s="3">
        <v>24.3</v>
      </c>
      <c r="E117" s="3">
        <v>2.8</v>
      </c>
      <c r="F117" s="3">
        <v>309</v>
      </c>
      <c r="G117" s="3">
        <v>15.65</v>
      </c>
      <c r="H117" s="3">
        <v>26.98</v>
      </c>
      <c r="I117" s="3">
        <v>3</v>
      </c>
      <c r="J117" s="3">
        <v>0.06</v>
      </c>
      <c r="K117" s="3">
        <v>0.14</v>
      </c>
      <c r="L117" s="3">
        <v>1.2</v>
      </c>
    </row>
    <row r="118" spans="1:12" ht="25.5">
      <c r="A118" s="1" t="s">
        <v>86</v>
      </c>
      <c r="B118" s="7" t="s">
        <v>13</v>
      </c>
      <c r="C118" s="3">
        <v>0.5</v>
      </c>
      <c r="D118" s="3">
        <v>2.8</v>
      </c>
      <c r="E118" s="3">
        <v>2.2</v>
      </c>
      <c r="F118" s="3">
        <v>36</v>
      </c>
      <c r="G118" s="3">
        <v>9</v>
      </c>
      <c r="H118" s="3">
        <v>7.24</v>
      </c>
      <c r="I118" s="3">
        <v>0.33</v>
      </c>
      <c r="J118" s="3">
        <v>0.02</v>
      </c>
      <c r="K118" s="3">
        <v>0.01</v>
      </c>
      <c r="L118" s="3">
        <v>3.42</v>
      </c>
    </row>
    <row r="119" spans="1:12" ht="12.75">
      <c r="A119" s="53" t="s">
        <v>87</v>
      </c>
      <c r="B119" s="7" t="s">
        <v>25</v>
      </c>
      <c r="C119" s="3">
        <v>1</v>
      </c>
      <c r="D119" s="3">
        <v>0.05</v>
      </c>
      <c r="E119" s="3">
        <v>27.5</v>
      </c>
      <c r="F119" s="3">
        <v>110</v>
      </c>
      <c r="G119" s="3">
        <v>28.69</v>
      </c>
      <c r="H119" s="3">
        <v>18.27</v>
      </c>
      <c r="I119" s="3">
        <v>0.61</v>
      </c>
      <c r="J119" s="3">
        <v>0.01</v>
      </c>
      <c r="K119" s="3">
        <v>0.03</v>
      </c>
      <c r="L119" s="3">
        <v>0.32</v>
      </c>
    </row>
    <row r="120" spans="1:12" ht="12.75">
      <c r="A120" s="9" t="s">
        <v>61</v>
      </c>
      <c r="B120" s="7" t="s">
        <v>74</v>
      </c>
      <c r="C120" s="3">
        <v>2.97</v>
      </c>
      <c r="D120" s="3">
        <v>0.54</v>
      </c>
      <c r="E120" s="3">
        <v>15.03</v>
      </c>
      <c r="F120" s="3">
        <v>78.2</v>
      </c>
      <c r="G120" s="3">
        <v>15.75</v>
      </c>
      <c r="H120" s="3">
        <v>0</v>
      </c>
      <c r="I120" s="3">
        <v>1.76</v>
      </c>
      <c r="J120" s="3">
        <v>0.08</v>
      </c>
      <c r="K120" s="3">
        <v>0.04</v>
      </c>
      <c r="L120" s="3">
        <v>0</v>
      </c>
    </row>
    <row r="121" spans="1:12" ht="12.75">
      <c r="A121" s="50"/>
      <c r="B121" s="54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2.75">
      <c r="A122" s="79" t="s">
        <v>63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</row>
    <row r="123" spans="1:12" ht="12.75">
      <c r="A123" s="9" t="s">
        <v>89</v>
      </c>
      <c r="B123" s="7" t="s">
        <v>9</v>
      </c>
      <c r="C123" s="3">
        <v>5.5</v>
      </c>
      <c r="D123" s="3">
        <v>3.9</v>
      </c>
      <c r="E123" s="3">
        <v>37.6</v>
      </c>
      <c r="F123" s="3">
        <v>208</v>
      </c>
      <c r="G123" s="3">
        <v>11.32</v>
      </c>
      <c r="H123" s="3">
        <v>7.83</v>
      </c>
      <c r="I123" s="3">
        <v>0.63</v>
      </c>
      <c r="J123" s="3">
        <v>0.07</v>
      </c>
      <c r="K123" s="3">
        <v>0.03</v>
      </c>
      <c r="L123" s="3">
        <v>0</v>
      </c>
    </row>
    <row r="124" spans="1:12" ht="25.5">
      <c r="A124" s="53" t="s">
        <v>90</v>
      </c>
      <c r="B124" s="7" t="s">
        <v>13</v>
      </c>
      <c r="C124" s="3">
        <v>1.9</v>
      </c>
      <c r="D124" s="3">
        <v>6</v>
      </c>
      <c r="E124" s="3">
        <v>6.1</v>
      </c>
      <c r="F124" s="3">
        <v>87</v>
      </c>
      <c r="G124" s="3">
        <v>9.81</v>
      </c>
      <c r="H124" s="3">
        <v>11.7</v>
      </c>
      <c r="I124" s="3">
        <v>0.49</v>
      </c>
      <c r="J124" s="3">
        <v>0.06</v>
      </c>
      <c r="K124" s="3">
        <v>0.06</v>
      </c>
      <c r="L124" s="3">
        <v>3.98</v>
      </c>
    </row>
    <row r="125" spans="1:12" ht="12.75">
      <c r="A125" s="41" t="s">
        <v>48</v>
      </c>
      <c r="B125" s="39">
        <v>200</v>
      </c>
      <c r="C125" s="40">
        <v>0.1</v>
      </c>
      <c r="D125" s="40">
        <v>0.03</v>
      </c>
      <c r="E125" s="40">
        <v>9.1</v>
      </c>
      <c r="F125" s="40">
        <v>25</v>
      </c>
      <c r="G125" s="40">
        <v>0.26</v>
      </c>
      <c r="H125" s="40">
        <v>0</v>
      </c>
      <c r="I125" s="40">
        <v>0.03</v>
      </c>
      <c r="J125" s="40">
        <v>0</v>
      </c>
      <c r="K125" s="40">
        <v>0</v>
      </c>
      <c r="L125" s="40">
        <v>0</v>
      </c>
    </row>
    <row r="126" spans="1:12" ht="12.75">
      <c r="A126" s="9" t="s">
        <v>67</v>
      </c>
      <c r="B126" s="7" t="s">
        <v>8</v>
      </c>
      <c r="C126" s="3">
        <v>3.96</v>
      </c>
      <c r="D126" s="3">
        <v>0.5</v>
      </c>
      <c r="E126" s="3">
        <v>24.16</v>
      </c>
      <c r="F126" s="3">
        <v>119</v>
      </c>
      <c r="G126" s="3">
        <v>5.75</v>
      </c>
      <c r="H126" s="3">
        <v>0</v>
      </c>
      <c r="I126" s="3">
        <v>0.5</v>
      </c>
      <c r="J126" s="3">
        <v>0.04</v>
      </c>
      <c r="K126" s="3">
        <v>0.02</v>
      </c>
      <c r="L126" s="3">
        <v>0</v>
      </c>
    </row>
    <row r="127" spans="1:12" ht="12.75">
      <c r="A127" s="9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80" t="s">
        <v>76</v>
      </c>
      <c r="B128" s="80"/>
      <c r="C128" s="3">
        <f>C108+C109+C110+C112+C113+C115+C116+C117+C118+C119+C120+C123+C124+C125+C126</f>
        <v>68.28999999999999</v>
      </c>
      <c r="D128" s="3">
        <f>D108+D109+D110+D112+D113+D115+D116+D117+D118+D119+D123+D124+D126</f>
        <v>79.27</v>
      </c>
      <c r="E128" s="3">
        <f>E108+E109+E110+E112+E113+E115+E116+E117+E118+E119+E120+E123+E124+E125+E126</f>
        <v>264.37</v>
      </c>
      <c r="F128" s="3">
        <f>F108+F109+F110+F112+F113+F115+F116+F117+F118+F119+F120+F123+F124+F125+F126</f>
        <v>2036.77</v>
      </c>
      <c r="G128" s="3">
        <f>G108+G109+G110+G112+G113+G115+G116+G117+G118+G119+G120+G123+G124+G125+G126</f>
        <v>571.4399999999999</v>
      </c>
      <c r="H128" s="3">
        <f>H108+H109+H112+H115+H116+H117+H119+H123+H124+H125+H126</f>
        <v>342.27</v>
      </c>
      <c r="I128" s="3">
        <f>I108+I109+I110+I112+I113+I115+I116+I117+I118+I119+I120+I123+I124+I125+I126</f>
        <v>16.1</v>
      </c>
      <c r="J128" s="3">
        <f>J108+J109+J110+J112+J113+J115+J116+J117+J118+J119+J120+J123+J124+J125+J126</f>
        <v>0.97</v>
      </c>
      <c r="K128" s="3">
        <f>K108+K109+K110+K112+K113+K115+K116+K117+K120+K123+K124+K126</f>
        <v>1.0100000000000002</v>
      </c>
      <c r="L128" s="3">
        <f>L108+L109+L112+L115+L117+L118+L119+L124</f>
        <v>17.259999999999998</v>
      </c>
    </row>
    <row r="129" spans="1:12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</row>
    <row r="130" spans="1:12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</row>
    <row r="131" spans="1:12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</row>
    <row r="132" spans="1:12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</row>
    <row r="133" spans="1:12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1:12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1:12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1:12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</row>
    <row r="137" spans="1:12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</row>
    <row r="138" spans="1:12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</row>
    <row r="139" spans="1:12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</row>
    <row r="140" spans="1:12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1:12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</row>
    <row r="142" spans="1:12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1:12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1:12" ht="12.75" customHeight="1">
      <c r="A144" s="81" t="s">
        <v>92</v>
      </c>
      <c r="B144" s="81" t="s">
        <v>32</v>
      </c>
      <c r="C144" s="81" t="s">
        <v>33</v>
      </c>
      <c r="D144" s="81" t="s">
        <v>34</v>
      </c>
      <c r="E144" s="81" t="s">
        <v>35</v>
      </c>
      <c r="F144" s="82" t="s">
        <v>36</v>
      </c>
      <c r="G144" s="82" t="s">
        <v>37</v>
      </c>
      <c r="H144" s="82"/>
      <c r="I144" s="82"/>
      <c r="J144" s="82" t="s">
        <v>38</v>
      </c>
      <c r="K144" s="82"/>
      <c r="L144" s="82"/>
    </row>
    <row r="145" spans="1:12" ht="12.75" customHeight="1">
      <c r="A145" s="81"/>
      <c r="B145" s="81"/>
      <c r="C145" s="81"/>
      <c r="D145" s="81"/>
      <c r="E145" s="81"/>
      <c r="F145" s="82"/>
      <c r="G145" s="49" t="s">
        <v>39</v>
      </c>
      <c r="H145" s="49" t="s">
        <v>40</v>
      </c>
      <c r="I145" s="49" t="s">
        <v>41</v>
      </c>
      <c r="J145" s="49" t="s">
        <v>42</v>
      </c>
      <c r="K145" s="49" t="s">
        <v>43</v>
      </c>
      <c r="L145" s="49" t="s">
        <v>44</v>
      </c>
    </row>
    <row r="146" spans="1:12" ht="12.75">
      <c r="A146" s="79" t="s">
        <v>45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</row>
    <row r="147" spans="1:12" ht="25.5">
      <c r="A147" s="1" t="s">
        <v>93</v>
      </c>
      <c r="B147" s="2">
        <v>150</v>
      </c>
      <c r="C147" s="3">
        <v>3.3</v>
      </c>
      <c r="D147" s="3">
        <v>3.1</v>
      </c>
      <c r="E147" s="3">
        <v>11.9</v>
      </c>
      <c r="F147" s="3">
        <v>89</v>
      </c>
      <c r="G147" s="3">
        <v>81.36</v>
      </c>
      <c r="H147" s="3">
        <v>10.8</v>
      </c>
      <c r="I147" s="3">
        <v>0.24</v>
      </c>
      <c r="J147" s="3">
        <v>0.04</v>
      </c>
      <c r="K147" s="3">
        <v>0.09</v>
      </c>
      <c r="L147" s="3">
        <v>0.39</v>
      </c>
    </row>
    <row r="148" spans="1:12" ht="12.75">
      <c r="A148" s="1" t="s">
        <v>94</v>
      </c>
      <c r="B148" s="2">
        <v>150</v>
      </c>
      <c r="C148" s="3">
        <v>2.4</v>
      </c>
      <c r="D148" s="3">
        <v>2.3</v>
      </c>
      <c r="E148" s="3">
        <v>10.2</v>
      </c>
      <c r="F148" s="3">
        <v>69</v>
      </c>
      <c r="G148" s="3">
        <v>81.09</v>
      </c>
      <c r="H148" s="3">
        <v>14.68</v>
      </c>
      <c r="I148" s="3">
        <v>0.37</v>
      </c>
      <c r="J148" s="3">
        <v>0.02</v>
      </c>
      <c r="K148" s="3">
        <v>0.09</v>
      </c>
      <c r="L148" s="3">
        <v>0.39</v>
      </c>
    </row>
    <row r="149" spans="1:12" ht="12.75">
      <c r="A149" s="55" t="s">
        <v>95</v>
      </c>
      <c r="B149" s="51" t="s">
        <v>96</v>
      </c>
      <c r="C149" s="52">
        <v>6.7</v>
      </c>
      <c r="D149" s="52">
        <v>9.9</v>
      </c>
      <c r="E149" s="52">
        <v>13.2</v>
      </c>
      <c r="F149" s="52">
        <v>167</v>
      </c>
      <c r="G149" s="52">
        <v>165.2</v>
      </c>
      <c r="H149" s="52">
        <v>17</v>
      </c>
      <c r="I149" s="52">
        <v>0.6</v>
      </c>
      <c r="J149" s="52">
        <v>0.04</v>
      </c>
      <c r="K149" s="52">
        <v>0.07</v>
      </c>
      <c r="L149" s="52">
        <v>0.05</v>
      </c>
    </row>
    <row r="150" spans="1:12" ht="12.75">
      <c r="A150" s="79" t="s">
        <v>51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</row>
    <row r="151" spans="1:12" ht="12.75">
      <c r="A151" s="53" t="s">
        <v>97</v>
      </c>
      <c r="B151" s="7" t="s">
        <v>98</v>
      </c>
      <c r="C151" s="3">
        <v>0.45</v>
      </c>
      <c r="D151" s="3">
        <v>0</v>
      </c>
      <c r="E151" s="3">
        <v>24.02</v>
      </c>
      <c r="F151" s="3">
        <v>93.36</v>
      </c>
      <c r="G151" s="3">
        <v>7.04</v>
      </c>
      <c r="H151" s="3">
        <v>0</v>
      </c>
      <c r="I151" s="3">
        <v>0.28</v>
      </c>
      <c r="J151" s="3">
        <v>0.02</v>
      </c>
      <c r="K151" s="3">
        <v>0.05</v>
      </c>
      <c r="L151" s="3">
        <v>0.38</v>
      </c>
    </row>
    <row r="152" spans="1:12" ht="12.75">
      <c r="A152" s="50" t="s">
        <v>81</v>
      </c>
      <c r="B152" s="51">
        <v>15</v>
      </c>
      <c r="C152" s="52">
        <v>0.96</v>
      </c>
      <c r="D152" s="52">
        <v>2.52</v>
      </c>
      <c r="E152" s="52">
        <v>10.28</v>
      </c>
      <c r="F152" s="52">
        <v>65.57</v>
      </c>
      <c r="G152" s="52">
        <v>3.45</v>
      </c>
      <c r="H152" s="52">
        <v>0</v>
      </c>
      <c r="I152" s="52">
        <v>0.12</v>
      </c>
      <c r="J152" s="52">
        <v>0.02</v>
      </c>
      <c r="K152" s="52">
        <v>0.01</v>
      </c>
      <c r="L152" s="52">
        <v>0</v>
      </c>
    </row>
    <row r="153" spans="1:12" ht="12.75">
      <c r="A153" s="79" t="s">
        <v>53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</row>
    <row r="154" spans="1:12" ht="12.75">
      <c r="A154" s="38" t="s">
        <v>4</v>
      </c>
      <c r="B154" s="56" t="s">
        <v>5</v>
      </c>
      <c r="C154" s="40">
        <v>1.7</v>
      </c>
      <c r="D154" s="40">
        <v>2.6</v>
      </c>
      <c r="E154" s="40">
        <v>7.9</v>
      </c>
      <c r="F154" s="40">
        <v>62</v>
      </c>
      <c r="G154" s="40">
        <v>7.58</v>
      </c>
      <c r="H154" s="40">
        <v>4.65</v>
      </c>
      <c r="I154" s="40">
        <v>0.27</v>
      </c>
      <c r="J154" s="40">
        <v>0.02</v>
      </c>
      <c r="K154" s="40">
        <v>0.02</v>
      </c>
      <c r="L154" s="40">
        <v>0.36</v>
      </c>
    </row>
    <row r="155" spans="1:12" ht="12.75">
      <c r="A155" s="9" t="s">
        <v>99</v>
      </c>
      <c r="B155" s="7" t="s">
        <v>100</v>
      </c>
      <c r="C155" s="3">
        <v>3</v>
      </c>
      <c r="D155" s="3">
        <v>3.3</v>
      </c>
      <c r="E155" s="3">
        <v>22.5</v>
      </c>
      <c r="F155" s="3">
        <v>134</v>
      </c>
      <c r="G155" s="3">
        <v>14.3</v>
      </c>
      <c r="H155" s="3">
        <v>32</v>
      </c>
      <c r="I155" s="3">
        <v>1.26</v>
      </c>
      <c r="J155" s="3">
        <v>0.13</v>
      </c>
      <c r="K155" s="3">
        <v>0.09</v>
      </c>
      <c r="L155" s="3">
        <v>8.24</v>
      </c>
    </row>
    <row r="156" spans="1:12" ht="12.75">
      <c r="A156" s="9" t="s">
        <v>101</v>
      </c>
      <c r="B156" s="7" t="s">
        <v>8</v>
      </c>
      <c r="C156" s="3">
        <v>12.5</v>
      </c>
      <c r="D156" s="3">
        <v>10.5</v>
      </c>
      <c r="E156" s="3">
        <v>0.2</v>
      </c>
      <c r="F156" s="3">
        <v>145</v>
      </c>
      <c r="G156" s="3">
        <v>10.27</v>
      </c>
      <c r="H156" s="3">
        <v>10.49</v>
      </c>
      <c r="I156" s="3">
        <v>0.99</v>
      </c>
      <c r="J156" s="3">
        <v>0.03</v>
      </c>
      <c r="K156" s="3">
        <v>0.07</v>
      </c>
      <c r="L156" s="3">
        <v>0.48</v>
      </c>
    </row>
    <row r="157" spans="1:12" ht="25.5">
      <c r="A157" s="1" t="s">
        <v>102</v>
      </c>
      <c r="B157" s="7" t="s">
        <v>11</v>
      </c>
      <c r="C157" s="3">
        <v>0.8</v>
      </c>
      <c r="D157" s="3">
        <v>2.2</v>
      </c>
      <c r="E157" s="3">
        <v>1.9</v>
      </c>
      <c r="F157" s="3">
        <v>31</v>
      </c>
      <c r="G157" s="3">
        <v>15.43</v>
      </c>
      <c r="H157" s="3">
        <v>6.13</v>
      </c>
      <c r="I157" s="3">
        <v>0.29</v>
      </c>
      <c r="J157" s="3">
        <v>0.01</v>
      </c>
      <c r="K157" s="3">
        <v>0.02</v>
      </c>
      <c r="L157" s="3">
        <v>13.32</v>
      </c>
    </row>
    <row r="158" spans="1:12" ht="12.75">
      <c r="A158" s="53" t="s">
        <v>103</v>
      </c>
      <c r="B158" s="7" t="s">
        <v>5</v>
      </c>
      <c r="C158" s="3">
        <v>0.7</v>
      </c>
      <c r="D158" s="3">
        <v>0.04</v>
      </c>
      <c r="E158" s="3">
        <v>20.6</v>
      </c>
      <c r="F158" s="3">
        <v>82</v>
      </c>
      <c r="G158" s="3">
        <v>21.52</v>
      </c>
      <c r="H158" s="3">
        <v>13.7</v>
      </c>
      <c r="I158" s="3">
        <v>0.46</v>
      </c>
      <c r="J158" s="3">
        <v>0.01</v>
      </c>
      <c r="K158" s="3">
        <v>0.02</v>
      </c>
      <c r="L158" s="3">
        <v>0.24</v>
      </c>
    </row>
    <row r="159" spans="1:12" ht="12.75">
      <c r="A159" s="9" t="s">
        <v>61</v>
      </c>
      <c r="B159" s="7" t="s">
        <v>88</v>
      </c>
      <c r="C159" s="3">
        <v>2.64</v>
      </c>
      <c r="D159" s="3">
        <v>0.48</v>
      </c>
      <c r="E159" s="3">
        <v>13.36</v>
      </c>
      <c r="F159" s="3">
        <v>69.51</v>
      </c>
      <c r="G159" s="3">
        <v>14</v>
      </c>
      <c r="H159" s="3">
        <v>0</v>
      </c>
      <c r="I159" s="3">
        <v>0.07</v>
      </c>
      <c r="J159" s="3">
        <v>0.03</v>
      </c>
      <c r="K159" s="3">
        <v>0.03</v>
      </c>
      <c r="L159" s="3">
        <v>0</v>
      </c>
    </row>
    <row r="160" spans="1:12" ht="12.75">
      <c r="A160" s="50"/>
      <c r="B160" s="54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2.75">
      <c r="A161" s="79" t="s">
        <v>63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</row>
    <row r="162" spans="1:12" ht="12.75">
      <c r="A162" s="9" t="s">
        <v>104</v>
      </c>
      <c r="B162" s="7" t="s">
        <v>29</v>
      </c>
      <c r="C162" s="3">
        <v>2.6</v>
      </c>
      <c r="D162" s="3">
        <v>3.9</v>
      </c>
      <c r="E162" s="3">
        <v>11.3</v>
      </c>
      <c r="F162" s="3">
        <v>90</v>
      </c>
      <c r="G162" s="3">
        <v>61.56</v>
      </c>
      <c r="H162" s="3">
        <v>23.6</v>
      </c>
      <c r="I162" s="3">
        <v>0.91</v>
      </c>
      <c r="J162" s="3">
        <v>0.04</v>
      </c>
      <c r="K162" s="3">
        <v>0.05</v>
      </c>
      <c r="L162" s="3">
        <v>19.77</v>
      </c>
    </row>
    <row r="163" spans="1:12" ht="12.75">
      <c r="A163" s="53" t="s">
        <v>24</v>
      </c>
      <c r="B163" s="7" t="s">
        <v>8</v>
      </c>
      <c r="C163" s="3">
        <v>8.1</v>
      </c>
      <c r="D163" s="3">
        <v>5.7</v>
      </c>
      <c r="E163" s="3">
        <v>6.9</v>
      </c>
      <c r="F163" s="3">
        <v>112</v>
      </c>
      <c r="G163" s="3">
        <v>23.3</v>
      </c>
      <c r="H163" s="3">
        <v>14.57</v>
      </c>
      <c r="I163" s="3">
        <v>0.53</v>
      </c>
      <c r="J163" s="3">
        <v>0.09</v>
      </c>
      <c r="K163" s="3">
        <v>0.07</v>
      </c>
      <c r="L163" s="3">
        <v>23.3</v>
      </c>
    </row>
    <row r="164" spans="1:12" ht="12.75">
      <c r="A164" s="1" t="s">
        <v>105</v>
      </c>
      <c r="B164" s="7" t="s">
        <v>5</v>
      </c>
      <c r="C164" s="3">
        <v>0.1</v>
      </c>
      <c r="D164" s="3">
        <v>0.03</v>
      </c>
      <c r="E164" s="3">
        <v>4.7</v>
      </c>
      <c r="F164" s="3">
        <v>19</v>
      </c>
      <c r="G164" s="3">
        <v>1.97</v>
      </c>
      <c r="H164" s="3">
        <v>0.55</v>
      </c>
      <c r="I164" s="3">
        <v>0.06</v>
      </c>
      <c r="J164" s="3">
        <v>0</v>
      </c>
      <c r="K164" s="3">
        <v>0</v>
      </c>
      <c r="L164" s="3">
        <v>0.84</v>
      </c>
    </row>
    <row r="165" spans="1:12" ht="12.75">
      <c r="A165" s="9" t="s">
        <v>67</v>
      </c>
      <c r="B165" s="7" t="s">
        <v>62</v>
      </c>
      <c r="C165" s="3">
        <v>2.38</v>
      </c>
      <c r="D165" s="3">
        <v>0.3</v>
      </c>
      <c r="E165" s="3">
        <v>14.5</v>
      </c>
      <c r="F165" s="3">
        <v>71.4</v>
      </c>
      <c r="G165" s="3">
        <v>6.9</v>
      </c>
      <c r="H165" s="3">
        <v>0</v>
      </c>
      <c r="I165" s="3">
        <v>0.6</v>
      </c>
      <c r="J165" s="3">
        <v>0.04</v>
      </c>
      <c r="K165" s="3">
        <v>0.02</v>
      </c>
      <c r="L165" s="3">
        <v>0</v>
      </c>
    </row>
    <row r="166" spans="1:12" ht="12.75">
      <c r="A166" s="9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80" t="s">
        <v>69</v>
      </c>
      <c r="B167" s="80"/>
      <c r="C167" s="3">
        <f>C147+C148+C149+C151+C152+C154+C155+C156+C157+C158+C159+C162+C163+C164+C165</f>
        <v>48.330000000000005</v>
      </c>
      <c r="D167" s="3">
        <f>D147+D148+D149+D152+D154+D155+D156+D157+D158+D159+D162+D163+D164+D165</f>
        <v>46.87</v>
      </c>
      <c r="E167" s="3">
        <f>E147+E148+E149+E151+E152+E154+E155+E156+E157+E158+E159+E162+E163+E164+E165</f>
        <v>173.46</v>
      </c>
      <c r="F167" s="3">
        <f>F147+F148+F149+F151+F152+F154+F155+F156+F157+F158+F159+F162+F163+F164+F165</f>
        <v>1299.8400000000001</v>
      </c>
      <c r="G167" s="3">
        <f>G147+G148+G149+G151+G152+G154+G155+G156+G157+G158+G159+G162+G163+G164+G165</f>
        <v>514.97</v>
      </c>
      <c r="H167" s="3">
        <f>H147+H148+H149+H151+H152+H154+H155+H156+H157+H158+H159+H162+H163+H164</f>
        <v>148.17</v>
      </c>
      <c r="I167" s="3">
        <f>I147+I148+I149+I151+I152+I154+I155+I156+I158+I159+I162+I163+I164+I165</f>
        <v>6.76</v>
      </c>
      <c r="J167" s="3">
        <f>J147+J148+J149+J151+J152+J154+J155+J156+J157+J158+J159+J162+J163+J164+J165</f>
        <v>0.5400000000000001</v>
      </c>
      <c r="K167" s="3">
        <f>K147+K148+K149+K151+K152+K154+K155+K156+K157+K158+K159+K162+K163+K164+K165</f>
        <v>0.7000000000000002</v>
      </c>
      <c r="L167" s="3">
        <f>L147+L148+L149+L151+L152+L154+L155+L156+L157+L158+L159+L162+L163+L164</f>
        <v>67.76</v>
      </c>
    </row>
    <row r="168" spans="1:12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  <row r="172" spans="1:12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1:12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1:12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</row>
    <row r="175" spans="1:12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1:12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</row>
    <row r="177" spans="1:12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1:12" ht="12.75" customHeight="1">
      <c r="A178" s="81" t="s">
        <v>92</v>
      </c>
      <c r="B178" s="81" t="s">
        <v>32</v>
      </c>
      <c r="C178" s="81" t="s">
        <v>33</v>
      </c>
      <c r="D178" s="81" t="s">
        <v>34</v>
      </c>
      <c r="E178" s="81" t="s">
        <v>35</v>
      </c>
      <c r="F178" s="82" t="s">
        <v>36</v>
      </c>
      <c r="G178" s="82" t="s">
        <v>37</v>
      </c>
      <c r="H178" s="82"/>
      <c r="I178" s="82"/>
      <c r="J178" s="82" t="s">
        <v>38</v>
      </c>
      <c r="K178" s="82"/>
      <c r="L178" s="82"/>
    </row>
    <row r="179" spans="1:12" ht="12.75" customHeight="1">
      <c r="A179" s="81"/>
      <c r="B179" s="81"/>
      <c r="C179" s="81"/>
      <c r="D179" s="81"/>
      <c r="E179" s="81"/>
      <c r="F179" s="82"/>
      <c r="G179" s="49" t="s">
        <v>39</v>
      </c>
      <c r="H179" s="49" t="s">
        <v>40</v>
      </c>
      <c r="I179" s="49" t="s">
        <v>41</v>
      </c>
      <c r="J179" s="49" t="s">
        <v>42</v>
      </c>
      <c r="K179" s="49" t="s">
        <v>43</v>
      </c>
      <c r="L179" s="49" t="s">
        <v>44</v>
      </c>
    </row>
    <row r="180" spans="1:12" ht="12.75">
      <c r="A180" s="79" t="s">
        <v>45</v>
      </c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</row>
    <row r="181" spans="1:12" ht="25.5">
      <c r="A181" s="1" t="s">
        <v>93</v>
      </c>
      <c r="B181" s="2">
        <v>200</v>
      </c>
      <c r="C181" s="3">
        <v>4.4</v>
      </c>
      <c r="D181" s="3">
        <v>4.2</v>
      </c>
      <c r="E181" s="3">
        <v>15.9</v>
      </c>
      <c r="F181" s="3">
        <v>119</v>
      </c>
      <c r="G181" s="3">
        <v>108.49</v>
      </c>
      <c r="H181" s="3">
        <v>14.41</v>
      </c>
      <c r="I181" s="3">
        <v>0.32</v>
      </c>
      <c r="J181" s="3">
        <v>0.05</v>
      </c>
      <c r="K181" s="3">
        <v>0.13</v>
      </c>
      <c r="L181" s="3">
        <v>0.52</v>
      </c>
    </row>
    <row r="182" spans="1:12" ht="12.75">
      <c r="A182" s="1" t="s">
        <v>94</v>
      </c>
      <c r="B182" s="2">
        <v>200</v>
      </c>
      <c r="C182" s="3">
        <v>3.2</v>
      </c>
      <c r="D182" s="3">
        <v>3.1</v>
      </c>
      <c r="E182" s="3">
        <v>13.5</v>
      </c>
      <c r="F182" s="3">
        <v>93</v>
      </c>
      <c r="G182" s="3">
        <v>108.12</v>
      </c>
      <c r="H182" s="3">
        <v>19.58</v>
      </c>
      <c r="I182" s="3">
        <v>0.5</v>
      </c>
      <c r="J182" s="3">
        <v>0.03</v>
      </c>
      <c r="K182" s="3">
        <v>0.12</v>
      </c>
      <c r="L182" s="3">
        <v>0.52</v>
      </c>
    </row>
    <row r="183" spans="1:12" ht="12.75">
      <c r="A183" s="55" t="s">
        <v>95</v>
      </c>
      <c r="B183" s="51" t="s">
        <v>106</v>
      </c>
      <c r="C183" s="52">
        <v>9.7</v>
      </c>
      <c r="D183" s="52">
        <v>9.9</v>
      </c>
      <c r="E183" s="52">
        <v>30.8</v>
      </c>
      <c r="F183" s="52">
        <v>254</v>
      </c>
      <c r="G183" s="52">
        <v>173.3</v>
      </c>
      <c r="H183" s="52">
        <v>28</v>
      </c>
      <c r="I183" s="52">
        <v>1.3</v>
      </c>
      <c r="J183" s="52">
        <v>0.08</v>
      </c>
      <c r="K183" s="52">
        <v>0.09</v>
      </c>
      <c r="L183" s="52">
        <v>0.05</v>
      </c>
    </row>
    <row r="184" spans="1:12" ht="12.75">
      <c r="A184" s="79" t="s">
        <v>51</v>
      </c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</row>
    <row r="185" spans="1:12" ht="12.75">
      <c r="A185" s="53" t="s">
        <v>97</v>
      </c>
      <c r="B185" s="7" t="s">
        <v>25</v>
      </c>
      <c r="C185" s="3">
        <v>5.5</v>
      </c>
      <c r="D185" s="3">
        <v>6.2</v>
      </c>
      <c r="E185" s="3">
        <v>8.62</v>
      </c>
      <c r="F185" s="3">
        <v>110</v>
      </c>
      <c r="G185" s="3">
        <v>211.2</v>
      </c>
      <c r="H185" s="3">
        <v>0</v>
      </c>
      <c r="I185" s="3">
        <v>0.17</v>
      </c>
      <c r="J185" s="3">
        <v>0.06</v>
      </c>
      <c r="K185" s="3">
        <v>0.24</v>
      </c>
      <c r="L185" s="3">
        <v>1.04</v>
      </c>
    </row>
    <row r="186" spans="1:12" ht="12.75">
      <c r="A186" s="50" t="s">
        <v>81</v>
      </c>
      <c r="B186" s="51">
        <v>15</v>
      </c>
      <c r="C186" s="52">
        <v>0.96</v>
      </c>
      <c r="D186" s="52">
        <v>2.52</v>
      </c>
      <c r="E186" s="52">
        <v>10.28</v>
      </c>
      <c r="F186" s="52">
        <v>65.57</v>
      </c>
      <c r="G186" s="52">
        <v>3.45</v>
      </c>
      <c r="H186" s="52">
        <v>0</v>
      </c>
      <c r="I186" s="52">
        <v>0.12</v>
      </c>
      <c r="J186" s="52">
        <v>0.02</v>
      </c>
      <c r="K186" s="52">
        <v>0.01</v>
      </c>
      <c r="L186" s="52">
        <v>0</v>
      </c>
    </row>
    <row r="187" spans="1:12" ht="12.75">
      <c r="A187" s="79" t="s">
        <v>53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</row>
    <row r="188" spans="1:12" ht="12.75">
      <c r="A188" s="1" t="s">
        <v>4</v>
      </c>
      <c r="B188" s="7" t="s">
        <v>25</v>
      </c>
      <c r="C188" s="3">
        <v>2.1</v>
      </c>
      <c r="D188" s="3">
        <v>3.4</v>
      </c>
      <c r="E188" s="3">
        <v>9.3</v>
      </c>
      <c r="F188" s="3">
        <v>77</v>
      </c>
      <c r="G188" s="3">
        <v>9.29</v>
      </c>
      <c r="H188" s="3">
        <v>5.75</v>
      </c>
      <c r="I188" s="3">
        <v>0.33</v>
      </c>
      <c r="J188" s="3">
        <v>0.02</v>
      </c>
      <c r="K188" s="3">
        <v>0.02</v>
      </c>
      <c r="L188" s="3">
        <v>0.48</v>
      </c>
    </row>
    <row r="189" spans="1:12" ht="12.75">
      <c r="A189" s="9" t="s">
        <v>99</v>
      </c>
      <c r="B189" s="7" t="s">
        <v>107</v>
      </c>
      <c r="C189" s="3">
        <v>3.9</v>
      </c>
      <c r="D189" s="3">
        <v>4.4</v>
      </c>
      <c r="E189" s="3">
        <v>30</v>
      </c>
      <c r="F189" s="3">
        <v>179</v>
      </c>
      <c r="G189" s="3">
        <v>19.06</v>
      </c>
      <c r="H189" s="3">
        <v>42.66</v>
      </c>
      <c r="I189" s="3">
        <v>18</v>
      </c>
      <c r="J189" s="3">
        <v>0.17</v>
      </c>
      <c r="K189" s="3">
        <v>0.12</v>
      </c>
      <c r="L189" s="3">
        <v>8.24</v>
      </c>
    </row>
    <row r="190" spans="1:12" ht="12.75">
      <c r="A190" s="9" t="s">
        <v>101</v>
      </c>
      <c r="B190" s="7" t="s">
        <v>9</v>
      </c>
      <c r="C190" s="3">
        <v>17.5</v>
      </c>
      <c r="D190" s="3">
        <v>14.7</v>
      </c>
      <c r="E190" s="3">
        <v>0.30000000000000004</v>
      </c>
      <c r="F190" s="3">
        <v>203</v>
      </c>
      <c r="G190" s="3">
        <v>14.38</v>
      </c>
      <c r="H190" s="3">
        <v>14.69</v>
      </c>
      <c r="I190" s="3">
        <v>1.36</v>
      </c>
      <c r="J190" s="3">
        <v>0.04</v>
      </c>
      <c r="K190" s="3">
        <v>0.1</v>
      </c>
      <c r="L190" s="3">
        <v>0.67</v>
      </c>
    </row>
    <row r="191" spans="1:12" ht="25.5">
      <c r="A191" s="1" t="s">
        <v>102</v>
      </c>
      <c r="B191" s="7" t="s">
        <v>13</v>
      </c>
      <c r="C191" s="3">
        <v>1.2</v>
      </c>
      <c r="D191" s="3">
        <v>3.4</v>
      </c>
      <c r="E191" s="3">
        <v>2.9</v>
      </c>
      <c r="F191" s="3">
        <v>46</v>
      </c>
      <c r="G191" s="3">
        <v>23.14</v>
      </c>
      <c r="H191" s="3">
        <v>9.2</v>
      </c>
      <c r="I191" s="3">
        <v>0.43</v>
      </c>
      <c r="J191" s="3">
        <v>0.02</v>
      </c>
      <c r="K191" s="3">
        <v>0.04</v>
      </c>
      <c r="L191" s="3">
        <v>19.97</v>
      </c>
    </row>
    <row r="192" spans="1:12" ht="12.75">
      <c r="A192" s="53" t="s">
        <v>103</v>
      </c>
      <c r="B192" s="7" t="s">
        <v>25</v>
      </c>
      <c r="C192" s="3">
        <v>1</v>
      </c>
      <c r="D192" s="3">
        <v>0.05</v>
      </c>
      <c r="E192" s="3">
        <v>27.5</v>
      </c>
      <c r="F192" s="3">
        <v>110</v>
      </c>
      <c r="G192" s="3">
        <v>28.69</v>
      </c>
      <c r="H192" s="3">
        <v>18.27</v>
      </c>
      <c r="I192" s="3">
        <v>0.61</v>
      </c>
      <c r="J192" s="3">
        <v>0.01</v>
      </c>
      <c r="K192" s="3">
        <v>0.03</v>
      </c>
      <c r="L192" s="3">
        <v>0.32</v>
      </c>
    </row>
    <row r="193" spans="1:12" ht="12.75">
      <c r="A193" s="9" t="s">
        <v>61</v>
      </c>
      <c r="B193" s="7" t="s">
        <v>74</v>
      </c>
      <c r="C193" s="3">
        <v>2.97</v>
      </c>
      <c r="D193" s="3">
        <v>0.54</v>
      </c>
      <c r="E193" s="3">
        <v>15.03</v>
      </c>
      <c r="F193" s="3">
        <v>78.2</v>
      </c>
      <c r="G193" s="3">
        <v>15.75</v>
      </c>
      <c r="H193" s="3">
        <v>0</v>
      </c>
      <c r="I193" s="3">
        <v>1.76</v>
      </c>
      <c r="J193" s="3">
        <v>0.08</v>
      </c>
      <c r="K193" s="3">
        <v>0.04</v>
      </c>
      <c r="L193" s="3">
        <v>0</v>
      </c>
    </row>
    <row r="194" spans="1:12" ht="12.75">
      <c r="A194" s="50"/>
      <c r="B194" s="54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1:12" ht="12.75">
      <c r="A195" s="79" t="s">
        <v>63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</row>
    <row r="196" spans="1:12" ht="12.75">
      <c r="A196" s="9" t="s">
        <v>104</v>
      </c>
      <c r="B196" s="7" t="s">
        <v>5</v>
      </c>
      <c r="C196" s="3">
        <v>3.3</v>
      </c>
      <c r="D196" s="3">
        <v>4.9</v>
      </c>
      <c r="E196" s="3">
        <v>14.1</v>
      </c>
      <c r="F196" s="3">
        <v>113</v>
      </c>
      <c r="G196" s="3">
        <v>76.95</v>
      </c>
      <c r="H196" s="3">
        <v>29.5</v>
      </c>
      <c r="I196" s="3">
        <v>1.13</v>
      </c>
      <c r="J196" s="3">
        <v>0.05</v>
      </c>
      <c r="K196" s="3">
        <v>0.06</v>
      </c>
      <c r="L196" s="3">
        <v>24.7</v>
      </c>
    </row>
    <row r="197" spans="1:12" ht="12.75">
      <c r="A197" s="53" t="s">
        <v>24</v>
      </c>
      <c r="B197" s="7" t="s">
        <v>26</v>
      </c>
      <c r="C197" s="3">
        <v>12.1</v>
      </c>
      <c r="D197" s="3">
        <v>8.6</v>
      </c>
      <c r="E197" s="3">
        <v>10.3</v>
      </c>
      <c r="F197" s="3">
        <v>168</v>
      </c>
      <c r="G197" s="3">
        <v>34.95</v>
      </c>
      <c r="H197" s="3">
        <v>21.85</v>
      </c>
      <c r="I197" s="3">
        <v>0.8</v>
      </c>
      <c r="J197" s="3">
        <v>0.13</v>
      </c>
      <c r="K197" s="3">
        <v>0.1</v>
      </c>
      <c r="L197" s="3">
        <v>34.95</v>
      </c>
    </row>
    <row r="198" spans="1:12" ht="12.75">
      <c r="A198" s="38" t="s">
        <v>105</v>
      </c>
      <c r="B198" s="56" t="s">
        <v>25</v>
      </c>
      <c r="C198" s="40">
        <v>0.2</v>
      </c>
      <c r="D198" s="40">
        <v>0.03</v>
      </c>
      <c r="E198" s="40">
        <v>9.3</v>
      </c>
      <c r="F198" s="40">
        <v>37</v>
      </c>
      <c r="G198" s="40">
        <v>2.73</v>
      </c>
      <c r="H198" s="40">
        <v>0.73</v>
      </c>
      <c r="I198" s="40">
        <v>0.06</v>
      </c>
      <c r="J198" s="40">
        <v>0</v>
      </c>
      <c r="K198" s="40">
        <v>0</v>
      </c>
      <c r="L198" s="40">
        <v>1.12</v>
      </c>
    </row>
    <row r="199" spans="1:12" ht="12.75">
      <c r="A199" s="9" t="s">
        <v>67</v>
      </c>
      <c r="B199" s="7" t="s">
        <v>8</v>
      </c>
      <c r="C199" s="3">
        <v>3.96</v>
      </c>
      <c r="D199" s="3">
        <v>0.5</v>
      </c>
      <c r="E199" s="3">
        <v>24.16</v>
      </c>
      <c r="F199" s="3">
        <v>119</v>
      </c>
      <c r="G199" s="3">
        <v>5.75</v>
      </c>
      <c r="H199" s="3">
        <v>0</v>
      </c>
      <c r="I199" s="3">
        <v>0.5</v>
      </c>
      <c r="J199" s="3">
        <v>0.04</v>
      </c>
      <c r="K199" s="3">
        <v>0.02</v>
      </c>
      <c r="L199" s="3">
        <v>0</v>
      </c>
    </row>
    <row r="200" spans="1:12" ht="12.75">
      <c r="A200" s="9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80" t="s">
        <v>76</v>
      </c>
      <c r="B201" s="80"/>
      <c r="C201" s="3">
        <f>C181+C182+C183+C185+C186+C188+C189+C190+C191+C192+C193+C196+C197+C198+C199</f>
        <v>71.99</v>
      </c>
      <c r="D201" s="3">
        <f>D181+D182+D183+D185+D186+D188+D189+D190+D191+D192+D193+D196+D197+D198+D199</f>
        <v>66.44</v>
      </c>
      <c r="E201" s="3">
        <f>E181+E182+E183+E185+E186+E188+E189+E190+E191+E192+E193+E196+E197+E198+E199</f>
        <v>221.99000000000004</v>
      </c>
      <c r="F201" s="3">
        <f>F181+F182+F183+F185+F188+F189+F190+F191+F192+F193+F196+F197+F198+F199</f>
        <v>1706.2</v>
      </c>
      <c r="G201" s="3">
        <f>G181+G182+G183+G185+G186+G190+G191+G192+G193+G196+G197+G198+G199</f>
        <v>806.9000000000002</v>
      </c>
      <c r="H201" s="3">
        <f>H181+H183+H182+H185+H186+H188+H189+H190+H192+H196+H197+H198+H199</f>
        <v>195.43999999999997</v>
      </c>
      <c r="I201" s="3">
        <f>I181+I182+I183+I185+I186+I188+I189+I190+I191+I192+I193+I196+I199</f>
        <v>26.53</v>
      </c>
      <c r="J201" s="3">
        <f>J181+J182+J183+J185+J186+J188+J190+J191+J192+J196+J197+J198+J199</f>
        <v>0.55</v>
      </c>
      <c r="K201" s="3">
        <f>K181+K182+K183+K185+K186+K188+K189+K190+K191++K192+K193+K197+K198+K199</f>
        <v>1.06</v>
      </c>
      <c r="L201" s="3">
        <f>L181+L182+L183+L185+L186+L188+L189+L190+L191+L192+L196+L198+L199</f>
        <v>57.629999999999995</v>
      </c>
    </row>
    <row r="202" spans="1:12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1:12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</row>
    <row r="204" spans="1:12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</row>
    <row r="205" spans="1:12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1:12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</row>
    <row r="207" spans="1:12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</row>
    <row r="208" spans="1:12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</row>
    <row r="209" spans="1:12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</row>
    <row r="210" spans="1:12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</row>
    <row r="211" spans="1:12" ht="12.75" customHeight="1">
      <c r="A211" s="81" t="s">
        <v>108</v>
      </c>
      <c r="B211" s="81" t="s">
        <v>32</v>
      </c>
      <c r="C211" s="81" t="s">
        <v>33</v>
      </c>
      <c r="D211" s="81" t="s">
        <v>34</v>
      </c>
      <c r="E211" s="81" t="s">
        <v>35</v>
      </c>
      <c r="F211" s="82" t="s">
        <v>36</v>
      </c>
      <c r="G211" s="82" t="s">
        <v>37</v>
      </c>
      <c r="H211" s="82"/>
      <c r="I211" s="82"/>
      <c r="J211" s="82" t="s">
        <v>38</v>
      </c>
      <c r="K211" s="82"/>
      <c r="L211" s="82"/>
    </row>
    <row r="212" spans="1:12" ht="12.75" customHeight="1">
      <c r="A212" s="81"/>
      <c r="B212" s="81"/>
      <c r="C212" s="81"/>
      <c r="D212" s="81"/>
      <c r="E212" s="81"/>
      <c r="F212" s="82"/>
      <c r="G212" s="49" t="s">
        <v>39</v>
      </c>
      <c r="H212" s="49" t="s">
        <v>40</v>
      </c>
      <c r="I212" s="49" t="s">
        <v>41</v>
      </c>
      <c r="J212" s="49" t="s">
        <v>42</v>
      </c>
      <c r="K212" s="49" t="s">
        <v>43</v>
      </c>
      <c r="L212" s="49" t="s">
        <v>44</v>
      </c>
    </row>
    <row r="213" spans="1:12" ht="12.75">
      <c r="A213" s="79" t="s">
        <v>45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</row>
    <row r="214" spans="1:12" ht="12.75">
      <c r="A214" s="1" t="s">
        <v>109</v>
      </c>
      <c r="B214" s="2" t="s">
        <v>2</v>
      </c>
      <c r="C214" s="3">
        <v>5.6</v>
      </c>
      <c r="D214" s="3">
        <v>6.6</v>
      </c>
      <c r="E214" s="3">
        <v>26.4</v>
      </c>
      <c r="F214" s="3">
        <v>187</v>
      </c>
      <c r="G214" s="3">
        <v>96.9</v>
      </c>
      <c r="H214" s="3">
        <v>33.7</v>
      </c>
      <c r="I214" s="3">
        <v>0.88</v>
      </c>
      <c r="J214" s="3">
        <v>0.13</v>
      </c>
      <c r="K214" s="3">
        <v>0.12</v>
      </c>
      <c r="L214" s="3">
        <v>0.53</v>
      </c>
    </row>
    <row r="215" spans="1:12" ht="12.75">
      <c r="A215" s="1" t="s">
        <v>79</v>
      </c>
      <c r="B215" s="2">
        <v>150</v>
      </c>
      <c r="C215" s="3">
        <v>2.1</v>
      </c>
      <c r="D215" s="3">
        <v>2.1</v>
      </c>
      <c r="E215" s="3">
        <v>11</v>
      </c>
      <c r="F215" s="3">
        <v>70</v>
      </c>
      <c r="G215" s="3">
        <v>105.86</v>
      </c>
      <c r="H215" s="3">
        <v>12.18</v>
      </c>
      <c r="I215" s="3">
        <v>0.11</v>
      </c>
      <c r="J215" s="3">
        <v>0.03</v>
      </c>
      <c r="K215" s="3">
        <v>0.12</v>
      </c>
      <c r="L215" s="3">
        <v>0.52</v>
      </c>
    </row>
    <row r="216" spans="1:12" ht="12.75">
      <c r="A216" s="55" t="s">
        <v>95</v>
      </c>
      <c r="B216" s="51" t="s">
        <v>96</v>
      </c>
      <c r="C216" s="52">
        <v>6.7</v>
      </c>
      <c r="D216" s="52">
        <v>9.9</v>
      </c>
      <c r="E216" s="52">
        <v>13.2</v>
      </c>
      <c r="F216" s="52">
        <v>167</v>
      </c>
      <c r="G216" s="52">
        <v>165.2</v>
      </c>
      <c r="H216" s="52">
        <v>17</v>
      </c>
      <c r="I216" s="52">
        <v>0.6</v>
      </c>
      <c r="J216" s="52">
        <v>0.04</v>
      </c>
      <c r="K216" s="52">
        <v>0.07</v>
      </c>
      <c r="L216" s="52">
        <v>0.05</v>
      </c>
    </row>
    <row r="217" spans="1:12" ht="12.75">
      <c r="A217" s="79" t="s">
        <v>51</v>
      </c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</row>
    <row r="218" spans="1:12" ht="12.75">
      <c r="A218" s="53" t="s">
        <v>97</v>
      </c>
      <c r="B218" s="7" t="s">
        <v>25</v>
      </c>
      <c r="C218" s="3">
        <v>5.5</v>
      </c>
      <c r="D218" s="3">
        <v>6.2</v>
      </c>
      <c r="E218" s="3">
        <v>8.62</v>
      </c>
      <c r="F218" s="3">
        <v>110</v>
      </c>
      <c r="G218" s="3">
        <v>211.2</v>
      </c>
      <c r="H218" s="3">
        <v>0</v>
      </c>
      <c r="I218" s="3">
        <v>0.17</v>
      </c>
      <c r="J218" s="3">
        <v>0.06</v>
      </c>
      <c r="K218" s="3">
        <v>0.24</v>
      </c>
      <c r="L218" s="3">
        <v>1.04</v>
      </c>
    </row>
    <row r="219" spans="1:12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</row>
    <row r="220" spans="1:12" ht="12.75">
      <c r="A220" s="79" t="s">
        <v>53</v>
      </c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</row>
    <row r="221" spans="1:12" ht="12.75">
      <c r="A221" s="1" t="s">
        <v>110</v>
      </c>
      <c r="B221" s="7" t="s">
        <v>5</v>
      </c>
      <c r="C221" s="3">
        <v>1.6</v>
      </c>
      <c r="D221" s="3">
        <v>1.5</v>
      </c>
      <c r="E221" s="3">
        <v>11.3</v>
      </c>
      <c r="F221" s="3">
        <v>67</v>
      </c>
      <c r="G221" s="3">
        <v>8.22</v>
      </c>
      <c r="H221" s="3">
        <v>12.55</v>
      </c>
      <c r="I221" s="3">
        <v>0.52</v>
      </c>
      <c r="J221" s="3">
        <v>0.05</v>
      </c>
      <c r="K221" s="3">
        <v>0.03</v>
      </c>
      <c r="L221" s="3">
        <v>3.96</v>
      </c>
    </row>
    <row r="222" spans="1:12" ht="12.75">
      <c r="A222" s="9" t="s">
        <v>22</v>
      </c>
      <c r="B222" s="7" t="s">
        <v>5</v>
      </c>
      <c r="C222" s="3">
        <v>9.1</v>
      </c>
      <c r="D222" s="3">
        <v>10.9</v>
      </c>
      <c r="E222" s="3">
        <v>15.8</v>
      </c>
      <c r="F222" s="3">
        <v>198</v>
      </c>
      <c r="G222" s="3">
        <v>33.4</v>
      </c>
      <c r="H222" s="3">
        <v>31.88</v>
      </c>
      <c r="I222" s="3">
        <v>1.07</v>
      </c>
      <c r="J222" s="3">
        <v>0.08</v>
      </c>
      <c r="K222" s="3">
        <v>0.07</v>
      </c>
      <c r="L222" s="3">
        <v>7.42</v>
      </c>
    </row>
    <row r="223" spans="1:12" ht="12.75">
      <c r="A223" s="1" t="s">
        <v>111</v>
      </c>
      <c r="B223" s="7" t="s">
        <v>112</v>
      </c>
      <c r="C223" s="3">
        <v>5.7</v>
      </c>
      <c r="D223" s="3">
        <v>7.9</v>
      </c>
      <c r="E223" s="3">
        <v>6.74</v>
      </c>
      <c r="F223" s="3">
        <v>120</v>
      </c>
      <c r="G223" s="3">
        <v>7.13</v>
      </c>
      <c r="H223" s="3">
        <v>10.67</v>
      </c>
      <c r="I223" s="3">
        <v>0.46</v>
      </c>
      <c r="J223" s="3">
        <v>0.02</v>
      </c>
      <c r="K223" s="3">
        <v>0.03</v>
      </c>
      <c r="L223" s="3">
        <v>0.25</v>
      </c>
    </row>
    <row r="224" spans="1:12" ht="12.75">
      <c r="A224" s="1" t="s">
        <v>113</v>
      </c>
      <c r="B224" s="7" t="s">
        <v>11</v>
      </c>
      <c r="C224" s="3">
        <v>0.6</v>
      </c>
      <c r="D224" s="3">
        <v>0</v>
      </c>
      <c r="E224" s="3">
        <v>2.9</v>
      </c>
      <c r="F224" s="3">
        <v>14</v>
      </c>
      <c r="G224" s="3">
        <v>13.54</v>
      </c>
      <c r="H224" s="3">
        <v>8.05</v>
      </c>
      <c r="I224" s="3">
        <v>0.51</v>
      </c>
      <c r="J224" s="3">
        <v>0.01</v>
      </c>
      <c r="K224" s="3">
        <v>0.01</v>
      </c>
      <c r="L224" s="3">
        <v>0.81</v>
      </c>
    </row>
    <row r="225" spans="1:12" ht="12.75">
      <c r="A225" s="53" t="s">
        <v>114</v>
      </c>
      <c r="B225" s="7" t="s">
        <v>5</v>
      </c>
      <c r="C225" s="3">
        <v>0.1</v>
      </c>
      <c r="D225" s="3">
        <v>0.1</v>
      </c>
      <c r="E225" s="3">
        <v>11.8</v>
      </c>
      <c r="F225" s="3">
        <v>47</v>
      </c>
      <c r="G225" s="3">
        <v>4.49</v>
      </c>
      <c r="H225" s="3">
        <v>2.35</v>
      </c>
      <c r="I225" s="3">
        <v>0.6000000000000001</v>
      </c>
      <c r="J225" s="3">
        <v>0.01</v>
      </c>
      <c r="K225" s="3">
        <v>0.01</v>
      </c>
      <c r="L225" s="3">
        <v>1.2</v>
      </c>
    </row>
    <row r="226" spans="1:12" ht="12.75">
      <c r="A226" s="9" t="s">
        <v>61</v>
      </c>
      <c r="B226" s="7" t="s">
        <v>88</v>
      </c>
      <c r="C226" s="3">
        <v>2.64</v>
      </c>
      <c r="D226" s="3">
        <v>0.48</v>
      </c>
      <c r="E226" s="3">
        <v>13.36</v>
      </c>
      <c r="F226" s="3">
        <v>69.51</v>
      </c>
      <c r="G226" s="3">
        <v>14</v>
      </c>
      <c r="H226" s="3">
        <v>0</v>
      </c>
      <c r="I226" s="3">
        <v>0.07</v>
      </c>
      <c r="J226" s="3">
        <v>0.03</v>
      </c>
      <c r="K226" s="3">
        <v>0.03</v>
      </c>
      <c r="L226" s="3">
        <v>0</v>
      </c>
    </row>
    <row r="227" spans="1:12" ht="12.75">
      <c r="A227" s="50"/>
      <c r="B227" s="54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2" ht="12.75">
      <c r="A228" s="79" t="s">
        <v>63</v>
      </c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</row>
    <row r="229" spans="1:12" ht="12.75">
      <c r="A229" s="9" t="s">
        <v>115</v>
      </c>
      <c r="B229" s="7" t="s">
        <v>116</v>
      </c>
      <c r="C229" s="3">
        <v>5.8</v>
      </c>
      <c r="D229" s="3">
        <v>9.5</v>
      </c>
      <c r="E229" s="3">
        <v>1.1</v>
      </c>
      <c r="F229" s="3">
        <v>113</v>
      </c>
      <c r="G229" s="3">
        <v>40.07</v>
      </c>
      <c r="H229" s="3">
        <v>6.72</v>
      </c>
      <c r="I229" s="3">
        <v>1</v>
      </c>
      <c r="J229" s="3">
        <v>0.03</v>
      </c>
      <c r="K229" s="3">
        <v>0.18</v>
      </c>
      <c r="L229" s="3">
        <v>0.09</v>
      </c>
    </row>
    <row r="230" spans="1:12" ht="12.75">
      <c r="A230" s="38" t="s">
        <v>117</v>
      </c>
      <c r="B230" s="56" t="s">
        <v>11</v>
      </c>
      <c r="C230" s="40">
        <v>1.4</v>
      </c>
      <c r="D230" s="40">
        <v>4.7</v>
      </c>
      <c r="E230" s="40">
        <v>2.5</v>
      </c>
      <c r="F230" s="40">
        <v>58</v>
      </c>
      <c r="G230" s="40">
        <v>6.46</v>
      </c>
      <c r="H230" s="40">
        <v>4.76</v>
      </c>
      <c r="I230" s="40">
        <v>0.24</v>
      </c>
      <c r="J230" s="40">
        <v>0.01</v>
      </c>
      <c r="K230" s="40">
        <v>0.03</v>
      </c>
      <c r="L230" s="40">
        <v>0.76</v>
      </c>
    </row>
    <row r="231" spans="1:12" ht="12.75">
      <c r="A231" s="38" t="s">
        <v>66</v>
      </c>
      <c r="B231" s="46" t="s">
        <v>5</v>
      </c>
      <c r="C231" s="40">
        <v>1.1</v>
      </c>
      <c r="D231" s="40">
        <v>1.1</v>
      </c>
      <c r="E231" s="40">
        <v>6.2</v>
      </c>
      <c r="F231" s="40">
        <v>38</v>
      </c>
      <c r="G231" s="40">
        <v>39.61</v>
      </c>
      <c r="H231" s="40">
        <v>4.65</v>
      </c>
      <c r="I231" s="40">
        <v>0.05</v>
      </c>
      <c r="J231" s="40">
        <v>0.01</v>
      </c>
      <c r="K231" s="40">
        <v>0.04</v>
      </c>
      <c r="L231" s="40">
        <v>0.19</v>
      </c>
    </row>
    <row r="232" spans="1:12" ht="12.75">
      <c r="A232" s="9" t="s">
        <v>118</v>
      </c>
      <c r="B232" s="7" t="s">
        <v>62</v>
      </c>
      <c r="C232" s="3">
        <v>2.38</v>
      </c>
      <c r="D232" s="3">
        <v>0.03</v>
      </c>
      <c r="E232" s="3">
        <v>14.5</v>
      </c>
      <c r="F232" s="3">
        <v>71.4</v>
      </c>
      <c r="G232" s="3">
        <v>6.9</v>
      </c>
      <c r="H232" s="3">
        <v>0</v>
      </c>
      <c r="I232" s="3">
        <v>0.6</v>
      </c>
      <c r="J232" s="3">
        <v>0.04</v>
      </c>
      <c r="K232" s="3">
        <v>0.02</v>
      </c>
      <c r="L232" s="3">
        <v>0</v>
      </c>
    </row>
    <row r="234" spans="1:12" ht="12.75">
      <c r="A234" s="80" t="s">
        <v>69</v>
      </c>
      <c r="B234" s="80"/>
      <c r="C234" s="3">
        <f>C214+C215+C216+C221+C222+C223+C224+C225+C226+C229+C230+C231+C232</f>
        <v>44.82</v>
      </c>
      <c r="D234" s="3">
        <f>D214+D215+D216+D218+D221+D222+D223+D225+D229+D230+D231+D232</f>
        <v>60.53000000000001</v>
      </c>
      <c r="E234" s="3">
        <f>E214+E215+E216+E218+E221+E222+E223+E224+E225+E226+E229+E230+E231+E232</f>
        <v>145.42</v>
      </c>
      <c r="F234" s="3">
        <f>F214+F215+F216+F218+F221+F222+F223+F224+F225+F226+F229+F230+F231+F232</f>
        <v>1329.91</v>
      </c>
      <c r="G234" s="3">
        <f>G214+G215+G216+G218+G221+G222+G223+G224+G225+G229+G230+G231+G232</f>
        <v>738.98</v>
      </c>
      <c r="H234" s="3">
        <f>H214+H215+H216+H218+H221+H222+H223+H224+H225+H226+H229+H230+H231+H232</f>
        <v>144.51</v>
      </c>
      <c r="I234" s="3">
        <f>I214+I215+I216+I218+I221+I222+I223+I224+I226+I229+I230+I231+I232</f>
        <v>6.279999999999999</v>
      </c>
      <c r="J234" s="3">
        <f>J214+J215+J216+J218+J221+J222+J223+J225+J226+J229+J230+J232</f>
        <v>0.5300000000000001</v>
      </c>
      <c r="K234" s="3">
        <f>K214+K215+K216+K218+K221+K222+K223+K224+K225+K226+K229+K230+K231+K232</f>
        <v>1.0000000000000002</v>
      </c>
      <c r="L234" s="3">
        <f>L214+L215+L216+L218+L221+L222+L223+L224+L225+L226+L229+L230+L231+L232</f>
        <v>16.82</v>
      </c>
    </row>
    <row r="235" spans="1:12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</row>
    <row r="236" spans="1:12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1:12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</row>
    <row r="238" spans="1:12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</row>
    <row r="239" spans="1:12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</row>
    <row r="240" spans="1:12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</row>
    <row r="241" spans="1:12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</row>
    <row r="242" spans="1:12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</row>
    <row r="243" spans="1:12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</row>
    <row r="244" spans="1:12" ht="12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</row>
    <row r="245" spans="1:12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</row>
    <row r="246" spans="1:12" ht="12.75" customHeight="1">
      <c r="A246" s="81" t="s">
        <v>108</v>
      </c>
      <c r="B246" s="81" t="s">
        <v>32</v>
      </c>
      <c r="C246" s="81" t="s">
        <v>33</v>
      </c>
      <c r="D246" s="81" t="s">
        <v>34</v>
      </c>
      <c r="E246" s="81" t="s">
        <v>35</v>
      </c>
      <c r="F246" s="82" t="s">
        <v>36</v>
      </c>
      <c r="G246" s="82" t="s">
        <v>37</v>
      </c>
      <c r="H246" s="82"/>
      <c r="I246" s="82"/>
      <c r="J246" s="82" t="s">
        <v>38</v>
      </c>
      <c r="K246" s="82"/>
      <c r="L246" s="82"/>
    </row>
    <row r="247" spans="1:12" ht="12.75" customHeight="1">
      <c r="A247" s="81"/>
      <c r="B247" s="81"/>
      <c r="C247" s="81"/>
      <c r="D247" s="81"/>
      <c r="E247" s="81"/>
      <c r="F247" s="82"/>
      <c r="G247" s="49" t="s">
        <v>39</v>
      </c>
      <c r="H247" s="49" t="s">
        <v>40</v>
      </c>
      <c r="I247" s="49" t="s">
        <v>41</v>
      </c>
      <c r="J247" s="49" t="s">
        <v>42</v>
      </c>
      <c r="K247" s="49" t="s">
        <v>43</v>
      </c>
      <c r="L247" s="49" t="s">
        <v>44</v>
      </c>
    </row>
    <row r="248" spans="1:12" ht="12.75">
      <c r="A248" s="79" t="s">
        <v>45</v>
      </c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</row>
    <row r="249" spans="1:12" ht="12.75">
      <c r="A249" s="1" t="s">
        <v>109</v>
      </c>
      <c r="B249" s="2" t="s">
        <v>3</v>
      </c>
      <c r="C249" s="3">
        <v>7.4</v>
      </c>
      <c r="D249" s="3">
        <v>8.8</v>
      </c>
      <c r="E249" s="3">
        <v>35.1</v>
      </c>
      <c r="F249" s="3">
        <v>250</v>
      </c>
      <c r="G249" s="3">
        <v>128.82</v>
      </c>
      <c r="H249" s="3">
        <v>45</v>
      </c>
      <c r="I249" s="3">
        <v>1.17</v>
      </c>
      <c r="J249" s="3">
        <v>0.16</v>
      </c>
      <c r="K249" s="3">
        <v>0.16</v>
      </c>
      <c r="L249" s="3">
        <v>0.53</v>
      </c>
    </row>
    <row r="250" spans="1:12" ht="12.75">
      <c r="A250" s="1" t="s">
        <v>79</v>
      </c>
      <c r="B250" s="2">
        <v>200</v>
      </c>
      <c r="C250" s="3">
        <v>2.8</v>
      </c>
      <c r="D250" s="3">
        <v>2.8</v>
      </c>
      <c r="E250" s="3">
        <v>14.7</v>
      </c>
      <c r="F250" s="3">
        <v>93</v>
      </c>
      <c r="G250" s="3">
        <v>79.4</v>
      </c>
      <c r="H250" s="3">
        <v>9.14</v>
      </c>
      <c r="I250" s="3">
        <v>0.08</v>
      </c>
      <c r="J250" s="3">
        <v>0.02</v>
      </c>
      <c r="K250" s="3">
        <v>0.09</v>
      </c>
      <c r="L250" s="3">
        <v>0.39</v>
      </c>
    </row>
    <row r="251" spans="1:12" ht="12.75">
      <c r="A251" s="55" t="s">
        <v>95</v>
      </c>
      <c r="B251" s="51" t="s">
        <v>106</v>
      </c>
      <c r="C251" s="52">
        <v>9.7</v>
      </c>
      <c r="D251" s="52">
        <v>9.9</v>
      </c>
      <c r="E251" s="52">
        <v>30.8</v>
      </c>
      <c r="F251" s="52">
        <v>254</v>
      </c>
      <c r="G251" s="52">
        <v>173.3</v>
      </c>
      <c r="H251" s="52">
        <v>28</v>
      </c>
      <c r="I251" s="52">
        <v>1.3</v>
      </c>
      <c r="J251" s="52">
        <v>0.08</v>
      </c>
      <c r="K251" s="52">
        <v>0.09</v>
      </c>
      <c r="L251" s="52">
        <v>0.05</v>
      </c>
    </row>
    <row r="252" spans="1:12" ht="12.75">
      <c r="A252" s="79" t="s">
        <v>51</v>
      </c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</row>
    <row r="253" spans="1:12" ht="12.75">
      <c r="A253" s="53" t="s">
        <v>119</v>
      </c>
      <c r="B253" s="7" t="s">
        <v>25</v>
      </c>
      <c r="C253" s="3">
        <v>0</v>
      </c>
      <c r="D253" s="3">
        <v>0</v>
      </c>
      <c r="E253" s="3">
        <v>23.9</v>
      </c>
      <c r="F253" s="3">
        <v>93</v>
      </c>
      <c r="G253" s="3">
        <v>0</v>
      </c>
      <c r="H253" s="3">
        <v>0</v>
      </c>
      <c r="I253" s="3">
        <v>0</v>
      </c>
      <c r="J253" s="3">
        <v>0.38</v>
      </c>
      <c r="K253" s="3">
        <v>0.43</v>
      </c>
      <c r="L253" s="3">
        <v>25</v>
      </c>
    </row>
    <row r="254" spans="1:12" ht="12.7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</row>
    <row r="255" spans="1:12" ht="12.75">
      <c r="A255" s="79" t="s">
        <v>53</v>
      </c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</row>
    <row r="256" spans="1:12" ht="12.75">
      <c r="A256" s="1" t="s">
        <v>110</v>
      </c>
      <c r="B256" s="7" t="s">
        <v>25</v>
      </c>
      <c r="C256" s="3">
        <v>2.2</v>
      </c>
      <c r="D256" s="3">
        <v>2.1</v>
      </c>
      <c r="E256" s="3">
        <v>15.1</v>
      </c>
      <c r="F256" s="3">
        <v>89</v>
      </c>
      <c r="G256" s="3">
        <v>10.95</v>
      </c>
      <c r="H256" s="3">
        <v>16.74</v>
      </c>
      <c r="I256" s="3">
        <v>0.69</v>
      </c>
      <c r="J256" s="3">
        <v>0.07</v>
      </c>
      <c r="K256" s="3">
        <v>0.04</v>
      </c>
      <c r="L256" s="3">
        <v>5.28</v>
      </c>
    </row>
    <row r="257" spans="1:12" ht="12.75">
      <c r="A257" s="9" t="s">
        <v>22</v>
      </c>
      <c r="B257" s="7" t="s">
        <v>25</v>
      </c>
      <c r="C257" s="3">
        <v>12.1</v>
      </c>
      <c r="D257" s="3">
        <v>14.5</v>
      </c>
      <c r="E257" s="3">
        <v>21.1</v>
      </c>
      <c r="F257" s="3">
        <v>264</v>
      </c>
      <c r="G257" s="3">
        <v>44.53</v>
      </c>
      <c r="H257" s="3">
        <v>42.51</v>
      </c>
      <c r="I257" s="3">
        <v>1.43</v>
      </c>
      <c r="J257" s="3">
        <v>0.11</v>
      </c>
      <c r="K257" s="3">
        <v>0.1</v>
      </c>
      <c r="L257" s="3">
        <v>9.9</v>
      </c>
    </row>
    <row r="258" spans="1:14" ht="12.75">
      <c r="A258" s="1" t="s">
        <v>111</v>
      </c>
      <c r="B258" s="7" t="s">
        <v>120</v>
      </c>
      <c r="C258" s="3">
        <v>8</v>
      </c>
      <c r="D258" s="3">
        <v>11.2</v>
      </c>
      <c r="E258" s="3">
        <v>9.1</v>
      </c>
      <c r="F258" s="3">
        <v>169</v>
      </c>
      <c r="G258" s="3">
        <v>10.09</v>
      </c>
      <c r="H258" s="3">
        <v>15.1</v>
      </c>
      <c r="I258" s="3">
        <v>0.65</v>
      </c>
      <c r="J258" s="3">
        <v>0.02</v>
      </c>
      <c r="K258" s="3">
        <v>0.05</v>
      </c>
      <c r="L258" s="3">
        <v>0.37</v>
      </c>
      <c r="N258" s="48"/>
    </row>
    <row r="259" spans="1:12" ht="12.75">
      <c r="A259" s="1" t="s">
        <v>113</v>
      </c>
      <c r="B259" s="7" t="s">
        <v>13</v>
      </c>
      <c r="C259" s="3">
        <v>0.8</v>
      </c>
      <c r="D259" s="3">
        <v>0.1</v>
      </c>
      <c r="E259" s="3">
        <v>4.3</v>
      </c>
      <c r="F259" s="3">
        <v>21</v>
      </c>
      <c r="G259" s="3">
        <v>20.31</v>
      </c>
      <c r="H259" s="3">
        <v>12.08</v>
      </c>
      <c r="I259" s="3">
        <v>0.77</v>
      </c>
      <c r="J259" s="3">
        <v>0.01</v>
      </c>
      <c r="K259" s="3">
        <v>0.02</v>
      </c>
      <c r="L259" s="3">
        <v>1.22</v>
      </c>
    </row>
    <row r="260" spans="1:12" ht="12.75">
      <c r="A260" s="53" t="s">
        <v>114</v>
      </c>
      <c r="B260" s="7" t="s">
        <v>25</v>
      </c>
      <c r="C260" s="3">
        <v>0.2</v>
      </c>
      <c r="D260" s="3">
        <v>0.1</v>
      </c>
      <c r="E260" s="3">
        <v>17.2</v>
      </c>
      <c r="F260" s="3">
        <v>68</v>
      </c>
      <c r="G260" s="3">
        <v>6.03</v>
      </c>
      <c r="H260" s="3">
        <v>3.13</v>
      </c>
      <c r="I260" s="3">
        <v>0.8</v>
      </c>
      <c r="J260" s="3">
        <v>0.01</v>
      </c>
      <c r="K260" s="3">
        <v>0.01</v>
      </c>
      <c r="L260" s="3">
        <v>1.6</v>
      </c>
    </row>
    <row r="261" spans="1:12" ht="12.75">
      <c r="A261" s="9" t="s">
        <v>61</v>
      </c>
      <c r="B261" s="7" t="s">
        <v>121</v>
      </c>
      <c r="C261" s="3">
        <v>2.97</v>
      </c>
      <c r="D261" s="3">
        <v>0.54</v>
      </c>
      <c r="E261" s="3">
        <v>15.03</v>
      </c>
      <c r="F261" s="3">
        <v>78.2</v>
      </c>
      <c r="G261" s="3">
        <v>15.75</v>
      </c>
      <c r="H261" s="3">
        <v>0</v>
      </c>
      <c r="I261" s="3">
        <v>1.76</v>
      </c>
      <c r="J261" s="3">
        <v>0.08</v>
      </c>
      <c r="K261" s="3">
        <v>0.04</v>
      </c>
      <c r="L261" s="3">
        <v>0</v>
      </c>
    </row>
    <row r="262" spans="1:12" ht="12.75">
      <c r="A262" s="50"/>
      <c r="B262" s="54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1:12" ht="12.75">
      <c r="A263" s="79" t="s">
        <v>63</v>
      </c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</row>
    <row r="264" spans="1:12" ht="12.75">
      <c r="A264" s="9" t="s">
        <v>115</v>
      </c>
      <c r="B264" s="7" t="s">
        <v>122</v>
      </c>
      <c r="C264" s="3">
        <v>8.7</v>
      </c>
      <c r="D264" s="3">
        <v>13.8</v>
      </c>
      <c r="E264" s="3">
        <v>1.6</v>
      </c>
      <c r="F264" s="3">
        <v>165</v>
      </c>
      <c r="G264" s="3">
        <v>60.05</v>
      </c>
      <c r="H264" s="3">
        <v>10.08</v>
      </c>
      <c r="I264" s="3">
        <v>1.5</v>
      </c>
      <c r="J264" s="3">
        <v>0.04</v>
      </c>
      <c r="K264" s="3">
        <v>0.27</v>
      </c>
      <c r="L264" s="3">
        <v>0.13</v>
      </c>
    </row>
    <row r="265" spans="1:12" ht="12.75">
      <c r="A265" s="38" t="s">
        <v>117</v>
      </c>
      <c r="B265" s="46" t="s">
        <v>13</v>
      </c>
      <c r="C265" s="40">
        <v>2.1</v>
      </c>
      <c r="D265" s="40">
        <v>7</v>
      </c>
      <c r="E265" s="40">
        <v>3.8</v>
      </c>
      <c r="F265" s="40">
        <v>87</v>
      </c>
      <c r="G265" s="40">
        <v>9.7</v>
      </c>
      <c r="H265" s="40">
        <v>7.14</v>
      </c>
      <c r="I265" s="40">
        <v>0.36</v>
      </c>
      <c r="J265" s="40">
        <v>0.02</v>
      </c>
      <c r="K265" s="40">
        <v>0.05</v>
      </c>
      <c r="L265" s="40">
        <v>1.1400000000000001</v>
      </c>
    </row>
    <row r="266" spans="1:12" ht="12.75">
      <c r="A266" s="1" t="s">
        <v>66</v>
      </c>
      <c r="B266" s="7" t="s">
        <v>25</v>
      </c>
      <c r="C266" s="3">
        <v>1.4</v>
      </c>
      <c r="D266" s="3">
        <v>1.4</v>
      </c>
      <c r="E266" s="3">
        <v>11.2</v>
      </c>
      <c r="F266" s="3">
        <v>61</v>
      </c>
      <c r="G266" s="3">
        <v>53.06</v>
      </c>
      <c r="H266" s="3">
        <v>6.03</v>
      </c>
      <c r="I266" s="3">
        <v>0.07</v>
      </c>
      <c r="J266" s="3">
        <v>0.01</v>
      </c>
      <c r="K266" s="3">
        <v>0.06</v>
      </c>
      <c r="L266" s="3">
        <v>0.26</v>
      </c>
    </row>
    <row r="267" spans="1:12" ht="12.75">
      <c r="A267" s="9" t="s">
        <v>118</v>
      </c>
      <c r="B267" s="7" t="s">
        <v>8</v>
      </c>
      <c r="C267" s="3">
        <v>3.96</v>
      </c>
      <c r="D267" s="3">
        <v>0.5</v>
      </c>
      <c r="E267" s="3">
        <v>24.16</v>
      </c>
      <c r="F267" s="3">
        <v>119</v>
      </c>
      <c r="G267" s="3">
        <v>11.5</v>
      </c>
      <c r="H267" s="3">
        <v>0</v>
      </c>
      <c r="I267" s="3">
        <v>1</v>
      </c>
      <c r="J267" s="3">
        <v>0.08</v>
      </c>
      <c r="K267" s="3">
        <v>0.04</v>
      </c>
      <c r="L267" s="3">
        <v>0</v>
      </c>
    </row>
    <row r="269" spans="1:12" ht="12.75">
      <c r="A269" s="80" t="s">
        <v>76</v>
      </c>
      <c r="B269" s="80"/>
      <c r="C269" s="3">
        <f>C249+C250+C251+C253+C256+C257+C259+C260+C261+C264+C265+C266+C267</f>
        <v>54.32999999999999</v>
      </c>
      <c r="D269" s="3">
        <f>D249+D250+D251+D253+D256+D257+D258+D259+D261++D267</f>
        <v>50.44</v>
      </c>
      <c r="E269" s="3">
        <f>E249+E250+E251+E256+E257+E258+E259+E267</f>
        <v>154.35999999999999</v>
      </c>
      <c r="F269" s="3">
        <f>F249+F250+F251+F253+F256+F257+F258+F264+F267</f>
        <v>1496</v>
      </c>
      <c r="G269" s="3">
        <f>G249+G250+G251+G253+G256+G257+G258+G259+G267</f>
        <v>478.9</v>
      </c>
      <c r="H269" s="3">
        <f>H249+H250+H251+H253+H256+H257+H258+H259+H266+H267</f>
        <v>174.6</v>
      </c>
      <c r="I269" s="3">
        <f>I249+I250+I251+I256+I267</f>
        <v>4.24</v>
      </c>
      <c r="J269" s="3">
        <f>J249+J250+J251+J257+J258+J264+J267</f>
        <v>0.51</v>
      </c>
      <c r="K269" s="3">
        <f>K249+K250+K251+K256+K257+K260+K264+K265+K267</f>
        <v>0.8500000000000001</v>
      </c>
      <c r="L269" s="3">
        <f>L249+L251+L265+L266</f>
        <v>1.9800000000000002</v>
      </c>
    </row>
    <row r="270" spans="1:12" ht="12.75">
      <c r="A270" s="58"/>
      <c r="B270" s="58"/>
      <c r="C270" s="59"/>
      <c r="D270" s="59"/>
      <c r="E270" s="59"/>
      <c r="F270" s="59"/>
      <c r="G270" s="59"/>
      <c r="H270" s="59"/>
      <c r="I270" s="59"/>
      <c r="J270" s="59"/>
      <c r="K270" s="59"/>
      <c r="L270" s="59"/>
    </row>
    <row r="271" spans="1:12" ht="12.75">
      <c r="A271" s="58"/>
      <c r="B271" s="58"/>
      <c r="C271" s="59"/>
      <c r="D271" s="59"/>
      <c r="E271" s="59"/>
      <c r="F271" s="59"/>
      <c r="G271" s="59"/>
      <c r="H271" s="59"/>
      <c r="I271" s="59"/>
      <c r="J271" s="59"/>
      <c r="K271" s="59"/>
      <c r="L271" s="59"/>
    </row>
    <row r="272" spans="1:12" ht="12.75">
      <c r="A272" s="58"/>
      <c r="B272" s="58"/>
      <c r="C272" s="59"/>
      <c r="D272" s="59"/>
      <c r="E272" s="59"/>
      <c r="F272" s="59"/>
      <c r="G272" s="59"/>
      <c r="H272" s="59"/>
      <c r="I272" s="59"/>
      <c r="J272" s="59"/>
      <c r="K272" s="59"/>
      <c r="L272" s="59"/>
    </row>
    <row r="273" spans="1:12" ht="12.75">
      <c r="A273" s="58"/>
      <c r="B273" s="58"/>
      <c r="C273" s="59"/>
      <c r="D273" s="59"/>
      <c r="E273" s="59"/>
      <c r="F273" s="59"/>
      <c r="G273" s="59"/>
      <c r="H273" s="59"/>
      <c r="I273" s="59"/>
      <c r="J273" s="59"/>
      <c r="K273" s="59"/>
      <c r="L273" s="59"/>
    </row>
    <row r="274" spans="1:12" ht="12.75">
      <c r="A274" s="58"/>
      <c r="B274" s="58"/>
      <c r="C274" s="59"/>
      <c r="D274" s="59"/>
      <c r="E274" s="59"/>
      <c r="F274" s="59"/>
      <c r="G274" s="59"/>
      <c r="H274" s="59"/>
      <c r="I274" s="59"/>
      <c r="J274" s="59"/>
      <c r="K274" s="59"/>
      <c r="L274" s="59"/>
    </row>
    <row r="275" spans="1:12" ht="12.75">
      <c r="A275" s="58"/>
      <c r="B275" s="58"/>
      <c r="C275" s="59"/>
      <c r="D275" s="59"/>
      <c r="E275" s="59"/>
      <c r="F275" s="59"/>
      <c r="G275" s="59"/>
      <c r="H275" s="59"/>
      <c r="I275" s="59"/>
      <c r="J275" s="59"/>
      <c r="K275" s="59"/>
      <c r="L275" s="59"/>
    </row>
    <row r="276" spans="1:12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</row>
    <row r="277" spans="1:12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</row>
    <row r="278" spans="1:12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</row>
    <row r="279" spans="1:12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</row>
    <row r="280" spans="1:12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</row>
    <row r="281" spans="1:12" ht="12.75" customHeight="1">
      <c r="A281" s="81" t="s">
        <v>123</v>
      </c>
      <c r="B281" s="81" t="s">
        <v>32</v>
      </c>
      <c r="C281" s="81" t="s">
        <v>33</v>
      </c>
      <c r="D281" s="81" t="s">
        <v>34</v>
      </c>
      <c r="E281" s="81" t="s">
        <v>35</v>
      </c>
      <c r="F281" s="82" t="s">
        <v>36</v>
      </c>
      <c r="G281" s="82" t="s">
        <v>37</v>
      </c>
      <c r="H281" s="82"/>
      <c r="I281" s="82"/>
      <c r="J281" s="82" t="s">
        <v>38</v>
      </c>
      <c r="K281" s="82"/>
      <c r="L281" s="82"/>
    </row>
    <row r="282" spans="1:12" ht="12.75" customHeight="1">
      <c r="A282" s="81"/>
      <c r="B282" s="81"/>
      <c r="C282" s="81"/>
      <c r="D282" s="81"/>
      <c r="E282" s="81"/>
      <c r="F282" s="82"/>
      <c r="G282" s="49" t="s">
        <v>39</v>
      </c>
      <c r="H282" s="49" t="s">
        <v>40</v>
      </c>
      <c r="I282" s="49" t="s">
        <v>41</v>
      </c>
      <c r="J282" s="49" t="s">
        <v>42</v>
      </c>
      <c r="K282" s="49" t="s">
        <v>43</v>
      </c>
      <c r="L282" s="49" t="s">
        <v>44</v>
      </c>
    </row>
    <row r="283" spans="1:12" ht="12.75">
      <c r="A283" s="79" t="s">
        <v>45</v>
      </c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</row>
    <row r="284" spans="1:12" ht="25.5">
      <c r="A284" s="1" t="s">
        <v>93</v>
      </c>
      <c r="B284" s="2">
        <v>150</v>
      </c>
      <c r="C284" s="3">
        <v>3.3</v>
      </c>
      <c r="D284" s="3">
        <v>3.1</v>
      </c>
      <c r="E284" s="3">
        <v>11.9</v>
      </c>
      <c r="F284" s="3">
        <v>89</v>
      </c>
      <c r="G284" s="3">
        <v>81.36</v>
      </c>
      <c r="H284" s="3">
        <v>10.8</v>
      </c>
      <c r="I284" s="3">
        <v>0.24</v>
      </c>
      <c r="J284" s="3">
        <v>0.04</v>
      </c>
      <c r="K284" s="3">
        <v>0.09</v>
      </c>
      <c r="L284" s="3">
        <v>0.39</v>
      </c>
    </row>
    <row r="285" spans="1:12" ht="12.75">
      <c r="A285" s="1" t="s">
        <v>94</v>
      </c>
      <c r="B285" s="2">
        <v>150</v>
      </c>
      <c r="C285" s="3">
        <v>2.4</v>
      </c>
      <c r="D285" s="3">
        <v>2.3</v>
      </c>
      <c r="E285" s="3">
        <v>10.2</v>
      </c>
      <c r="F285" s="3">
        <v>69</v>
      </c>
      <c r="G285" s="3">
        <v>81.09</v>
      </c>
      <c r="H285" s="3">
        <v>14.68</v>
      </c>
      <c r="I285" s="3">
        <v>0.37</v>
      </c>
      <c r="J285" s="3">
        <v>0.02</v>
      </c>
      <c r="K285" s="3">
        <v>0.09</v>
      </c>
      <c r="L285" s="3">
        <v>0.39</v>
      </c>
    </row>
    <row r="286" spans="1:12" ht="12.75">
      <c r="A286" s="55" t="s">
        <v>95</v>
      </c>
      <c r="B286" s="51" t="s">
        <v>96</v>
      </c>
      <c r="C286" s="52">
        <v>6.7</v>
      </c>
      <c r="D286" s="52">
        <v>9.9</v>
      </c>
      <c r="E286" s="52">
        <v>13.2</v>
      </c>
      <c r="F286" s="52">
        <v>167</v>
      </c>
      <c r="G286" s="52">
        <v>165.2</v>
      </c>
      <c r="H286" s="52">
        <v>17</v>
      </c>
      <c r="I286" s="52">
        <v>0.6</v>
      </c>
      <c r="J286" s="52">
        <v>0.04</v>
      </c>
      <c r="K286" s="52">
        <v>0.07</v>
      </c>
      <c r="L286" s="52">
        <v>0.05</v>
      </c>
    </row>
    <row r="287" spans="1:12" ht="12.75">
      <c r="A287" s="79" t="s">
        <v>51</v>
      </c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</row>
    <row r="288" spans="1:12" ht="12.75">
      <c r="A288" s="53" t="s">
        <v>124</v>
      </c>
      <c r="B288" s="7" t="s">
        <v>98</v>
      </c>
      <c r="C288" s="3">
        <v>4.5</v>
      </c>
      <c r="D288" s="3">
        <v>0.07</v>
      </c>
      <c r="E288" s="3">
        <v>5.8</v>
      </c>
      <c r="F288" s="3">
        <v>42</v>
      </c>
      <c r="G288" s="3">
        <v>177.41</v>
      </c>
      <c r="H288" s="3">
        <v>20.88</v>
      </c>
      <c r="I288" s="3">
        <v>0.14</v>
      </c>
      <c r="J288" s="3">
        <v>0.05</v>
      </c>
      <c r="K288" s="3">
        <v>0.22</v>
      </c>
      <c r="L288" s="3">
        <v>0.45</v>
      </c>
    </row>
    <row r="289" spans="1:12" ht="12.75">
      <c r="A289" s="50" t="s">
        <v>81</v>
      </c>
      <c r="B289" s="51">
        <v>15</v>
      </c>
      <c r="C289" s="52">
        <v>0.96</v>
      </c>
      <c r="D289" s="52">
        <v>2.52</v>
      </c>
      <c r="E289" s="52">
        <v>10.28</v>
      </c>
      <c r="F289" s="52">
        <v>65.57</v>
      </c>
      <c r="G289" s="52">
        <v>3.45</v>
      </c>
      <c r="H289" s="52">
        <v>0</v>
      </c>
      <c r="I289" s="52">
        <v>0.12</v>
      </c>
      <c r="J289" s="52">
        <v>0.02</v>
      </c>
      <c r="K289" s="52">
        <v>0.01</v>
      </c>
      <c r="L289" s="52">
        <v>0</v>
      </c>
    </row>
    <row r="290" spans="1:12" ht="12.75">
      <c r="A290" s="79" t="s">
        <v>53</v>
      </c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</row>
    <row r="291" spans="1:12" ht="12.75">
      <c r="A291" s="1" t="s">
        <v>125</v>
      </c>
      <c r="B291" s="7" t="s">
        <v>47</v>
      </c>
      <c r="C291" s="3">
        <v>1.2</v>
      </c>
      <c r="D291" s="3">
        <v>3.1</v>
      </c>
      <c r="E291" s="3">
        <v>8.2</v>
      </c>
      <c r="F291" s="3">
        <v>66</v>
      </c>
      <c r="G291" s="3">
        <v>17.3</v>
      </c>
      <c r="H291" s="3">
        <v>14.97</v>
      </c>
      <c r="I291" s="3">
        <v>0.73</v>
      </c>
      <c r="J291" s="3">
        <v>0.03</v>
      </c>
      <c r="K291" s="3">
        <v>0.03</v>
      </c>
      <c r="L291" s="3">
        <v>2.92</v>
      </c>
    </row>
    <row r="292" spans="1:12" ht="12.75">
      <c r="A292" s="9" t="s">
        <v>104</v>
      </c>
      <c r="B292" s="7" t="s">
        <v>29</v>
      </c>
      <c r="C292" s="3">
        <v>2.6</v>
      </c>
      <c r="D292" s="3">
        <v>3.9</v>
      </c>
      <c r="E292" s="3">
        <v>11.3</v>
      </c>
      <c r="F292" s="3">
        <v>90</v>
      </c>
      <c r="G292" s="3">
        <v>61.56</v>
      </c>
      <c r="H292" s="3">
        <v>23.6</v>
      </c>
      <c r="I292" s="3">
        <v>0.91</v>
      </c>
      <c r="J292" s="3">
        <v>0.04</v>
      </c>
      <c r="K292" s="3">
        <v>0.05</v>
      </c>
      <c r="L292" s="3">
        <v>19.77</v>
      </c>
    </row>
    <row r="293" spans="1:12" ht="12.75">
      <c r="A293" s="1" t="s">
        <v>126</v>
      </c>
      <c r="B293" s="7" t="s">
        <v>71</v>
      </c>
      <c r="C293" s="3">
        <v>7.8</v>
      </c>
      <c r="D293" s="3">
        <v>10.8</v>
      </c>
      <c r="E293" s="3">
        <v>8.3</v>
      </c>
      <c r="F293" s="3">
        <v>163</v>
      </c>
      <c r="G293" s="3">
        <v>20.85</v>
      </c>
      <c r="H293" s="3">
        <v>15.79</v>
      </c>
      <c r="I293" s="3">
        <v>0.74</v>
      </c>
      <c r="J293" s="3">
        <v>0.04</v>
      </c>
      <c r="K293" s="3">
        <v>0.07</v>
      </c>
      <c r="L293" s="3">
        <v>0.05</v>
      </c>
    </row>
    <row r="294" spans="1:12" ht="12.75">
      <c r="A294" s="1" t="s">
        <v>127</v>
      </c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53" t="s">
        <v>128</v>
      </c>
      <c r="B295" s="7" t="s">
        <v>5</v>
      </c>
      <c r="C295" s="3">
        <v>0.7</v>
      </c>
      <c r="D295" s="3">
        <v>0.04</v>
      </c>
      <c r="E295" s="3">
        <v>20.6</v>
      </c>
      <c r="F295" s="3">
        <v>82</v>
      </c>
      <c r="G295" s="3">
        <v>21.52</v>
      </c>
      <c r="H295" s="3">
        <v>13.7</v>
      </c>
      <c r="I295" s="3">
        <v>0.46</v>
      </c>
      <c r="J295" s="3">
        <v>0.01</v>
      </c>
      <c r="K295" s="3">
        <v>0.02</v>
      </c>
      <c r="L295" s="3">
        <v>0.24</v>
      </c>
    </row>
    <row r="296" spans="1:12" ht="12.75">
      <c r="A296" s="9" t="s">
        <v>61</v>
      </c>
      <c r="B296" s="7" t="s">
        <v>88</v>
      </c>
      <c r="C296" s="3">
        <v>2.64</v>
      </c>
      <c r="D296" s="3">
        <v>0.48</v>
      </c>
      <c r="E296" s="3">
        <v>13.36</v>
      </c>
      <c r="F296" s="3">
        <v>69.51</v>
      </c>
      <c r="G296" s="3">
        <v>14</v>
      </c>
      <c r="H296" s="3">
        <v>0</v>
      </c>
      <c r="I296" s="3">
        <v>0.07</v>
      </c>
      <c r="J296" s="3">
        <v>0.03</v>
      </c>
      <c r="K296" s="3">
        <v>0.03</v>
      </c>
      <c r="L296" s="3">
        <v>0</v>
      </c>
    </row>
    <row r="297" spans="1:12" ht="12.75">
      <c r="A297" s="50"/>
      <c r="B297" s="54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1:12" ht="12.75">
      <c r="A298" s="79" t="s">
        <v>63</v>
      </c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</row>
    <row r="299" spans="1:12" ht="12.75">
      <c r="A299" s="9" t="s">
        <v>17</v>
      </c>
      <c r="B299" s="7" t="s">
        <v>18</v>
      </c>
      <c r="C299" s="3">
        <v>2.7</v>
      </c>
      <c r="D299" s="3">
        <v>3.8</v>
      </c>
      <c r="E299" s="3">
        <v>16.7</v>
      </c>
      <c r="F299" s="3">
        <v>113</v>
      </c>
      <c r="G299" s="3">
        <v>6.16</v>
      </c>
      <c r="H299" s="3">
        <v>4.02</v>
      </c>
      <c r="I299" s="3">
        <v>0.31</v>
      </c>
      <c r="J299" s="3">
        <v>0.03</v>
      </c>
      <c r="K299" s="3">
        <v>0.02</v>
      </c>
      <c r="L299" s="3">
        <v>0</v>
      </c>
    </row>
    <row r="300" spans="1:12" ht="12.75">
      <c r="A300" s="53" t="s">
        <v>129</v>
      </c>
      <c r="B300" s="7" t="s">
        <v>11</v>
      </c>
      <c r="C300" s="3">
        <v>0.9</v>
      </c>
      <c r="D300" s="3">
        <v>2.9</v>
      </c>
      <c r="E300" s="3">
        <v>4.1</v>
      </c>
      <c r="F300" s="3">
        <v>46</v>
      </c>
      <c r="G300" s="3">
        <v>11.15</v>
      </c>
      <c r="H300" s="3">
        <v>15.38</v>
      </c>
      <c r="I300" s="3">
        <v>0.43</v>
      </c>
      <c r="J300" s="3">
        <v>0.02</v>
      </c>
      <c r="K300" s="3">
        <v>0.02</v>
      </c>
      <c r="L300" s="3">
        <v>2.06</v>
      </c>
    </row>
    <row r="301" spans="1:12" ht="12.75">
      <c r="A301" s="1" t="s">
        <v>130</v>
      </c>
      <c r="B301" s="7" t="s">
        <v>5</v>
      </c>
      <c r="C301" s="3">
        <v>0.1</v>
      </c>
      <c r="D301" s="3">
        <v>0.02</v>
      </c>
      <c r="E301" s="3">
        <v>0.02</v>
      </c>
      <c r="F301" s="3">
        <v>1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</row>
    <row r="302" spans="1:12" ht="12.75">
      <c r="A302" s="9" t="s">
        <v>131</v>
      </c>
      <c r="B302" s="7" t="s">
        <v>29</v>
      </c>
      <c r="C302" s="3">
        <v>0.18</v>
      </c>
      <c r="D302" s="3">
        <v>0.86</v>
      </c>
      <c r="E302" s="3">
        <v>9.82</v>
      </c>
      <c r="F302" s="3">
        <v>45.8</v>
      </c>
      <c r="G302" s="3">
        <v>2.16</v>
      </c>
      <c r="H302" s="3">
        <v>0</v>
      </c>
      <c r="I302" s="3">
        <v>0.19</v>
      </c>
      <c r="J302" s="3">
        <v>0</v>
      </c>
      <c r="K302" s="3">
        <v>0</v>
      </c>
      <c r="L302" s="3">
        <v>0</v>
      </c>
    </row>
    <row r="303" spans="1:12" ht="12.75">
      <c r="A303" s="41" t="s">
        <v>68</v>
      </c>
      <c r="B303" s="46" t="s">
        <v>132</v>
      </c>
      <c r="C303" s="40">
        <v>1.35</v>
      </c>
      <c r="D303" s="40">
        <v>0.45</v>
      </c>
      <c r="E303" s="40">
        <v>18.9</v>
      </c>
      <c r="F303" s="40">
        <v>81.81</v>
      </c>
      <c r="G303" s="40">
        <v>7.2</v>
      </c>
      <c r="H303" s="40">
        <v>0</v>
      </c>
      <c r="I303" s="40">
        <v>0.54</v>
      </c>
      <c r="J303" s="40">
        <v>0.04</v>
      </c>
      <c r="K303" s="40">
        <v>0.05</v>
      </c>
      <c r="L303" s="40">
        <v>9</v>
      </c>
    </row>
    <row r="304" spans="1:12" ht="12.75">
      <c r="A304" s="9" t="s">
        <v>67</v>
      </c>
      <c r="B304" s="7" t="s">
        <v>62</v>
      </c>
      <c r="C304" s="3">
        <v>2.38</v>
      </c>
      <c r="D304" s="3">
        <v>0.3</v>
      </c>
      <c r="E304" s="3">
        <v>14.5</v>
      </c>
      <c r="F304" s="3">
        <v>71.4</v>
      </c>
      <c r="G304" s="3">
        <v>6.9</v>
      </c>
      <c r="H304" s="3">
        <v>0</v>
      </c>
      <c r="I304" s="3">
        <v>0.6</v>
      </c>
      <c r="J304" s="3">
        <v>0.04</v>
      </c>
      <c r="K304" s="3">
        <v>0.02</v>
      </c>
      <c r="L304" s="3">
        <v>0</v>
      </c>
    </row>
    <row r="305" spans="1:12" ht="12.75">
      <c r="A305" s="80" t="s">
        <v>69</v>
      </c>
      <c r="B305" s="80"/>
      <c r="C305" s="3">
        <f>C284+C285+C286+C288+C289+C291+C292+C293+C295+C296+C299+C300+C301+C302+C304+C303</f>
        <v>40.410000000000004</v>
      </c>
      <c r="D305" s="3">
        <f>D285+D284+D286+D288+D289+D291+D292+D293+D295+D296+D299+D300+D301+D302+D304+D303</f>
        <v>44.53999999999999</v>
      </c>
      <c r="E305" s="3">
        <f>E284+E285+E286+E288+E289+E291+E292+E293+E295+E296+E299+E300+E301+E302+E304+E303</f>
        <v>177.18</v>
      </c>
      <c r="F305" s="3">
        <f>F284+F285+F286+F288+F289+F291+F292+F293+F295+F296+F299+F300+F301+F302+F304+F303</f>
        <v>1262.09</v>
      </c>
      <c r="G305" s="3">
        <f>G284+G285+G286+G288+G289+G291+G292+G293+G296+G299+G300+G301+G302+G304+G303</f>
        <v>655.7899999999998</v>
      </c>
      <c r="H305" s="3">
        <f>H284+H285+H286+H288+H289+H291+H292+H293+H295+H296+H299+H300+H301+H302+H304</f>
        <v>150.82</v>
      </c>
      <c r="I305" s="3">
        <f>I284+I285+I286+I288+I289+I291+I292+I293+I295+I296+I299+I300+I301+I302+I304+I303</f>
        <v>6.45</v>
      </c>
      <c r="J305" s="3">
        <f>+J303</f>
        <v>0.04</v>
      </c>
      <c r="K305" s="3">
        <f>K284+K285+K286+K288+K289+K291+K292+K293+K295+K299+K300+K301+K302+K304+K303</f>
        <v>0.7600000000000002</v>
      </c>
      <c r="L305" s="3">
        <f>L284+L285+L286+L288+L291+L292+L293+L295+L300+L303</f>
        <v>35.31999999999999</v>
      </c>
    </row>
    <row r="306" spans="1:12" ht="12.75">
      <c r="A306" s="58"/>
      <c r="B306" s="58"/>
      <c r="C306" s="59"/>
      <c r="D306" s="59"/>
      <c r="E306" s="59"/>
      <c r="F306" s="59"/>
      <c r="G306" s="59"/>
      <c r="H306" s="59"/>
      <c r="I306" s="59"/>
      <c r="J306" s="59"/>
      <c r="K306" s="59"/>
      <c r="L306" s="59"/>
    </row>
    <row r="307" spans="1:12" ht="12.75">
      <c r="A307" s="58"/>
      <c r="B307" s="58"/>
      <c r="C307" s="59"/>
      <c r="D307" s="59"/>
      <c r="E307" s="59"/>
      <c r="F307" s="59"/>
      <c r="G307" s="59"/>
      <c r="H307" s="59"/>
      <c r="I307" s="59"/>
      <c r="J307" s="59"/>
      <c r="K307" s="59"/>
      <c r="L307" s="59"/>
    </row>
    <row r="308" spans="1:12" ht="12.75">
      <c r="A308" s="58"/>
      <c r="B308" s="58"/>
      <c r="C308" s="59"/>
      <c r="D308" s="59"/>
      <c r="E308" s="59"/>
      <c r="F308" s="59"/>
      <c r="G308" s="59"/>
      <c r="H308" s="59"/>
      <c r="I308" s="59"/>
      <c r="J308" s="59"/>
      <c r="K308" s="59"/>
      <c r="L308" s="59"/>
    </row>
    <row r="309" spans="1:12" ht="12.75">
      <c r="A309" s="58"/>
      <c r="B309" s="58"/>
      <c r="C309" s="59"/>
      <c r="D309" s="59"/>
      <c r="E309" s="59"/>
      <c r="F309" s="59"/>
      <c r="G309" s="59"/>
      <c r="H309" s="59"/>
      <c r="I309" s="59"/>
      <c r="J309" s="59"/>
      <c r="K309" s="59"/>
      <c r="L309" s="59"/>
    </row>
    <row r="310" spans="1:12" ht="12.75">
      <c r="A310" s="58"/>
      <c r="B310" s="58"/>
      <c r="C310" s="59"/>
      <c r="D310" s="59"/>
      <c r="E310" s="59"/>
      <c r="F310" s="59"/>
      <c r="G310" s="59"/>
      <c r="H310" s="59"/>
      <c r="I310" s="59"/>
      <c r="J310" s="59"/>
      <c r="K310" s="59"/>
      <c r="L310" s="59"/>
    </row>
    <row r="311" spans="1:12" ht="12.75">
      <c r="A311" s="58"/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</row>
    <row r="312" spans="1:12" ht="12.75">
      <c r="A312" s="58"/>
      <c r="B312" s="58"/>
      <c r="C312" s="59"/>
      <c r="D312" s="59"/>
      <c r="E312" s="59"/>
      <c r="F312" s="59"/>
      <c r="G312" s="59"/>
      <c r="H312" s="59"/>
      <c r="I312" s="59"/>
      <c r="J312" s="59"/>
      <c r="K312" s="59"/>
      <c r="L312" s="59"/>
    </row>
    <row r="313" spans="1:12" ht="12.75">
      <c r="A313" s="58"/>
      <c r="B313" s="58"/>
      <c r="C313" s="59"/>
      <c r="D313" s="59"/>
      <c r="E313" s="59"/>
      <c r="F313" s="59"/>
      <c r="G313" s="59"/>
      <c r="H313" s="59"/>
      <c r="I313" s="59"/>
      <c r="J313" s="59"/>
      <c r="K313" s="59"/>
      <c r="L313" s="59"/>
    </row>
    <row r="314" spans="1:12" ht="12.75">
      <c r="A314" s="58"/>
      <c r="B314" s="58"/>
      <c r="C314" s="59"/>
      <c r="D314" s="59"/>
      <c r="E314" s="59"/>
      <c r="F314" s="59"/>
      <c r="G314" s="59"/>
      <c r="H314" s="59"/>
      <c r="I314" s="59"/>
      <c r="J314" s="59"/>
      <c r="K314" s="59"/>
      <c r="L314" s="59"/>
    </row>
    <row r="315" spans="1:12" ht="12.75">
      <c r="A315" s="58"/>
      <c r="B315" s="58"/>
      <c r="C315" s="59"/>
      <c r="D315" s="59"/>
      <c r="E315" s="59"/>
      <c r="F315" s="59"/>
      <c r="G315" s="59"/>
      <c r="H315" s="59"/>
      <c r="I315" s="59"/>
      <c r="J315" s="59"/>
      <c r="K315" s="59"/>
      <c r="L315" s="59"/>
    </row>
    <row r="316" spans="1:12" ht="12.75">
      <c r="A316" s="58"/>
      <c r="B316" s="58"/>
      <c r="C316" s="59"/>
      <c r="D316" s="59"/>
      <c r="E316" s="59"/>
      <c r="F316" s="59"/>
      <c r="G316" s="59"/>
      <c r="H316" s="59"/>
      <c r="I316" s="59"/>
      <c r="J316" s="59"/>
      <c r="K316" s="59"/>
      <c r="L316" s="59"/>
    </row>
    <row r="317" spans="1:12" ht="12.75">
      <c r="A317" s="58"/>
      <c r="B317" s="58"/>
      <c r="C317" s="59"/>
      <c r="D317" s="59"/>
      <c r="E317" s="59"/>
      <c r="F317" s="59"/>
      <c r="G317" s="59"/>
      <c r="H317" s="59"/>
      <c r="I317" s="59"/>
      <c r="J317" s="59"/>
      <c r="K317" s="59"/>
      <c r="L317" s="59"/>
    </row>
    <row r="318" spans="1:12" ht="12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</row>
    <row r="319" spans="1:12" ht="12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</row>
    <row r="320" spans="1:12" ht="12.75" customHeight="1">
      <c r="A320" s="81" t="s">
        <v>123</v>
      </c>
      <c r="B320" s="81" t="s">
        <v>32</v>
      </c>
      <c r="C320" s="81" t="s">
        <v>33</v>
      </c>
      <c r="D320" s="81" t="s">
        <v>34</v>
      </c>
      <c r="E320" s="81" t="s">
        <v>35</v>
      </c>
      <c r="F320" s="82" t="s">
        <v>36</v>
      </c>
      <c r="G320" s="82" t="s">
        <v>37</v>
      </c>
      <c r="H320" s="82"/>
      <c r="I320" s="82"/>
      <c r="J320" s="82" t="s">
        <v>38</v>
      </c>
      <c r="K320" s="82"/>
      <c r="L320" s="82"/>
    </row>
    <row r="321" spans="1:12" ht="12.75" customHeight="1">
      <c r="A321" s="81"/>
      <c r="B321" s="81"/>
      <c r="C321" s="81"/>
      <c r="D321" s="81"/>
      <c r="E321" s="81"/>
      <c r="F321" s="82"/>
      <c r="G321" s="49" t="s">
        <v>39</v>
      </c>
      <c r="H321" s="49" t="s">
        <v>40</v>
      </c>
      <c r="I321" s="49" t="s">
        <v>41</v>
      </c>
      <c r="J321" s="49" t="s">
        <v>42</v>
      </c>
      <c r="K321" s="49" t="s">
        <v>43</v>
      </c>
      <c r="L321" s="49" t="s">
        <v>44</v>
      </c>
    </row>
    <row r="322" spans="1:12" ht="12.75">
      <c r="A322" s="79" t="s">
        <v>45</v>
      </c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</row>
    <row r="323" spans="1:12" ht="25.5">
      <c r="A323" s="1" t="s">
        <v>93</v>
      </c>
      <c r="B323" s="2">
        <v>200</v>
      </c>
      <c r="C323" s="3">
        <v>4.4</v>
      </c>
      <c r="D323" s="3">
        <v>4.2</v>
      </c>
      <c r="E323" s="3">
        <v>15.9</v>
      </c>
      <c r="F323" s="3">
        <v>119</v>
      </c>
      <c r="G323" s="3">
        <v>108.49</v>
      </c>
      <c r="H323" s="3">
        <v>14.41</v>
      </c>
      <c r="I323" s="3">
        <v>0.32</v>
      </c>
      <c r="J323" s="3">
        <v>0.05</v>
      </c>
      <c r="K323" s="3">
        <v>0.13</v>
      </c>
      <c r="L323" s="3">
        <v>0.52</v>
      </c>
    </row>
    <row r="324" spans="1:12" ht="12.75">
      <c r="A324" s="1" t="s">
        <v>94</v>
      </c>
      <c r="B324" s="2">
        <v>200</v>
      </c>
      <c r="C324" s="3">
        <v>3.2</v>
      </c>
      <c r="D324" s="3">
        <v>3.1</v>
      </c>
      <c r="E324" s="3">
        <v>13.5</v>
      </c>
      <c r="F324" s="3">
        <v>93</v>
      </c>
      <c r="G324" s="3">
        <v>108.12</v>
      </c>
      <c r="H324" s="3">
        <v>19.58</v>
      </c>
      <c r="I324" s="3">
        <v>0.5</v>
      </c>
      <c r="J324" s="3">
        <v>0.03</v>
      </c>
      <c r="K324" s="3">
        <v>0.12</v>
      </c>
      <c r="L324" s="3">
        <v>0.52</v>
      </c>
    </row>
    <row r="325" spans="1:12" ht="12.75">
      <c r="A325" s="55" t="s">
        <v>95</v>
      </c>
      <c r="B325" s="51" t="s">
        <v>106</v>
      </c>
      <c r="C325" s="52">
        <v>9.7</v>
      </c>
      <c r="D325" s="52">
        <v>9.9</v>
      </c>
      <c r="E325" s="52">
        <v>30.8</v>
      </c>
      <c r="F325" s="52">
        <v>254</v>
      </c>
      <c r="G325" s="52">
        <v>173.3</v>
      </c>
      <c r="H325" s="52">
        <v>28</v>
      </c>
      <c r="I325" s="52">
        <v>1.3</v>
      </c>
      <c r="J325" s="52">
        <v>0.08</v>
      </c>
      <c r="K325" s="52">
        <v>0.09</v>
      </c>
      <c r="L325" s="52">
        <v>0.05</v>
      </c>
    </row>
    <row r="326" spans="1:12" ht="12.75">
      <c r="A326" s="79" t="s">
        <v>51</v>
      </c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</row>
    <row r="327" spans="1:12" ht="12.75">
      <c r="A327" s="53" t="s">
        <v>124</v>
      </c>
      <c r="B327" s="7" t="s">
        <v>25</v>
      </c>
      <c r="C327" s="3">
        <v>5.6</v>
      </c>
      <c r="D327" s="3">
        <v>0.1</v>
      </c>
      <c r="E327" s="3">
        <v>7.3</v>
      </c>
      <c r="F327" s="3">
        <v>51</v>
      </c>
      <c r="G327" s="3">
        <v>221.76</v>
      </c>
      <c r="H327" s="3">
        <v>26.1</v>
      </c>
      <c r="I327" s="3">
        <v>0.17</v>
      </c>
      <c r="J327" s="3">
        <v>0.06</v>
      </c>
      <c r="K327" s="3">
        <v>0.27</v>
      </c>
      <c r="L327" s="3">
        <v>0.56</v>
      </c>
    </row>
    <row r="328" spans="1:12" ht="12.75">
      <c r="A328" s="50" t="s">
        <v>81</v>
      </c>
      <c r="B328" s="51">
        <v>15</v>
      </c>
      <c r="C328" s="52">
        <v>0.96</v>
      </c>
      <c r="D328" s="52">
        <v>2.52</v>
      </c>
      <c r="E328" s="52">
        <v>10.28</v>
      </c>
      <c r="F328" s="52">
        <v>65.57</v>
      </c>
      <c r="G328" s="52">
        <v>3.45</v>
      </c>
      <c r="H328" s="52">
        <v>0</v>
      </c>
      <c r="I328" s="52">
        <v>0.12</v>
      </c>
      <c r="J328" s="52">
        <v>0.02</v>
      </c>
      <c r="K328" s="52">
        <v>0.01</v>
      </c>
      <c r="L328" s="52">
        <v>0</v>
      </c>
    </row>
    <row r="329" spans="1:12" ht="12.75">
      <c r="A329" s="79" t="s">
        <v>53</v>
      </c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</row>
    <row r="330" spans="1:12" ht="12.75">
      <c r="A330" s="1" t="s">
        <v>125</v>
      </c>
      <c r="B330" s="7" t="s">
        <v>72</v>
      </c>
      <c r="C330" s="3">
        <v>1.6</v>
      </c>
      <c r="D330" s="3">
        <v>4.1</v>
      </c>
      <c r="E330" s="3">
        <v>10.9</v>
      </c>
      <c r="F330" s="3">
        <v>87</v>
      </c>
      <c r="G330" s="3">
        <v>22.97</v>
      </c>
      <c r="H330" s="3">
        <v>19.87</v>
      </c>
      <c r="I330" s="3">
        <v>0.97</v>
      </c>
      <c r="J330" s="3">
        <v>0.04</v>
      </c>
      <c r="K330" s="3">
        <v>0.04</v>
      </c>
      <c r="L330" s="3">
        <v>3.86</v>
      </c>
    </row>
    <row r="331" spans="1:12" ht="12.75">
      <c r="A331" s="9" t="s">
        <v>104</v>
      </c>
      <c r="B331" s="7" t="s">
        <v>5</v>
      </c>
      <c r="C331" s="3">
        <v>3.3</v>
      </c>
      <c r="D331" s="3">
        <v>4.9</v>
      </c>
      <c r="E331" s="3">
        <v>14.1</v>
      </c>
      <c r="F331" s="3">
        <v>113</v>
      </c>
      <c r="G331" s="3">
        <v>76.95</v>
      </c>
      <c r="H331" s="3">
        <v>29.5</v>
      </c>
      <c r="I331" s="3">
        <v>1.13</v>
      </c>
      <c r="J331" s="3">
        <v>0.05</v>
      </c>
      <c r="K331" s="3">
        <v>0.06</v>
      </c>
      <c r="L331" s="3">
        <v>24.7</v>
      </c>
    </row>
    <row r="332" spans="1:12" ht="12.75">
      <c r="A332" s="1" t="s">
        <v>126</v>
      </c>
      <c r="B332" s="7" t="s">
        <v>133</v>
      </c>
      <c r="C332" s="3">
        <v>11</v>
      </c>
      <c r="D332" s="3">
        <v>15.2</v>
      </c>
      <c r="E332" s="3">
        <v>10.9</v>
      </c>
      <c r="F332" s="3">
        <v>225</v>
      </c>
      <c r="G332" s="3">
        <v>29.19</v>
      </c>
      <c r="H332" s="3">
        <v>22.1</v>
      </c>
      <c r="I332" s="3">
        <v>1.03</v>
      </c>
      <c r="J332" s="3">
        <v>0.05</v>
      </c>
      <c r="K332" s="3">
        <v>0.1</v>
      </c>
      <c r="L332" s="3">
        <v>0.07</v>
      </c>
    </row>
    <row r="333" spans="1:12" ht="12.75">
      <c r="A333" s="1" t="s">
        <v>127</v>
      </c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53" t="s">
        <v>128</v>
      </c>
      <c r="B334" s="7" t="s">
        <v>25</v>
      </c>
      <c r="C334" s="3">
        <v>1</v>
      </c>
      <c r="D334" s="3">
        <v>0.05</v>
      </c>
      <c r="E334" s="3">
        <v>27.5</v>
      </c>
      <c r="F334" s="3">
        <v>110</v>
      </c>
      <c r="G334" s="3">
        <v>28.69</v>
      </c>
      <c r="H334" s="3">
        <v>18.27</v>
      </c>
      <c r="I334" s="3">
        <v>0.61</v>
      </c>
      <c r="J334" s="3">
        <v>0.01</v>
      </c>
      <c r="K334" s="3">
        <v>0.03</v>
      </c>
      <c r="L334" s="3">
        <v>0.32</v>
      </c>
    </row>
    <row r="335" spans="1:12" ht="12.75">
      <c r="A335" s="9" t="s">
        <v>61</v>
      </c>
      <c r="B335" s="7" t="s">
        <v>121</v>
      </c>
      <c r="C335" s="3">
        <v>2.97</v>
      </c>
      <c r="D335" s="3">
        <v>0.54</v>
      </c>
      <c r="E335" s="3">
        <v>15.03</v>
      </c>
      <c r="F335" s="3">
        <v>78.2</v>
      </c>
      <c r="G335" s="3">
        <v>15.75</v>
      </c>
      <c r="H335" s="3">
        <v>0</v>
      </c>
      <c r="I335" s="3">
        <v>1.76</v>
      </c>
      <c r="J335" s="3">
        <v>0.08</v>
      </c>
      <c r="K335" s="3">
        <v>0.074</v>
      </c>
      <c r="L335" s="3">
        <v>0</v>
      </c>
    </row>
    <row r="336" spans="1:12" ht="12.75">
      <c r="A336" s="50"/>
      <c r="B336" s="54"/>
      <c r="C336" s="52"/>
      <c r="D336" s="52"/>
      <c r="E336" s="52"/>
      <c r="F336" s="52"/>
      <c r="G336" s="52"/>
      <c r="H336" s="52"/>
      <c r="I336" s="52"/>
      <c r="J336" s="52"/>
      <c r="K336" s="52"/>
      <c r="L336" s="52"/>
    </row>
    <row r="337" spans="1:12" ht="12.75">
      <c r="A337" s="79" t="s">
        <v>63</v>
      </c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</row>
    <row r="338" spans="1:12" ht="12.75">
      <c r="A338" s="9" t="s">
        <v>17</v>
      </c>
      <c r="B338" s="7" t="s">
        <v>19</v>
      </c>
      <c r="C338" s="3">
        <v>4</v>
      </c>
      <c r="D338" s="3">
        <v>6.1</v>
      </c>
      <c r="E338" s="3">
        <v>25</v>
      </c>
      <c r="F338" s="3">
        <v>173</v>
      </c>
      <c r="G338" s="3">
        <v>9.3</v>
      </c>
      <c r="H338" s="3">
        <v>6.03</v>
      </c>
      <c r="I338" s="3">
        <v>0.46</v>
      </c>
      <c r="J338" s="3">
        <v>0.05</v>
      </c>
      <c r="K338" s="3">
        <v>0.02</v>
      </c>
      <c r="L338" s="3">
        <v>0</v>
      </c>
    </row>
    <row r="339" spans="1:12" ht="12.75">
      <c r="A339" s="53" t="s">
        <v>129</v>
      </c>
      <c r="B339" s="7" t="s">
        <v>13</v>
      </c>
      <c r="C339" s="3">
        <v>1.3</v>
      </c>
      <c r="D339" s="3">
        <v>4.3</v>
      </c>
      <c r="E339" s="3">
        <v>6.1</v>
      </c>
      <c r="F339" s="3">
        <v>68</v>
      </c>
      <c r="G339" s="3">
        <v>16.72</v>
      </c>
      <c r="H339" s="3">
        <v>23.06</v>
      </c>
      <c r="I339" s="3">
        <v>0.65</v>
      </c>
      <c r="J339" s="3">
        <v>0.03</v>
      </c>
      <c r="K339" s="3">
        <v>0.03</v>
      </c>
      <c r="L339" s="3">
        <v>3.09</v>
      </c>
    </row>
    <row r="340" spans="1:12" ht="12.75">
      <c r="A340" s="1" t="s">
        <v>130</v>
      </c>
      <c r="B340" s="7" t="s">
        <v>25</v>
      </c>
      <c r="C340" s="3">
        <v>0.1</v>
      </c>
      <c r="D340" s="3">
        <v>0.02</v>
      </c>
      <c r="E340" s="3">
        <v>0.02</v>
      </c>
      <c r="F340" s="3">
        <v>1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</row>
    <row r="341" spans="1:12" ht="12.75">
      <c r="A341" s="9" t="s">
        <v>131</v>
      </c>
      <c r="B341" s="7" t="s">
        <v>29</v>
      </c>
      <c r="C341" s="3">
        <v>0.18</v>
      </c>
      <c r="D341" s="3">
        <v>0.86</v>
      </c>
      <c r="E341" s="3">
        <v>9.82</v>
      </c>
      <c r="F341" s="3">
        <v>45.8</v>
      </c>
      <c r="G341" s="3">
        <v>2.16</v>
      </c>
      <c r="H341" s="3">
        <v>0</v>
      </c>
      <c r="I341" s="3">
        <v>0.19</v>
      </c>
      <c r="J341" s="3">
        <v>0</v>
      </c>
      <c r="K341" s="3">
        <v>0</v>
      </c>
      <c r="L341" s="3">
        <v>0</v>
      </c>
    </row>
    <row r="342" spans="1:12" ht="12.75">
      <c r="A342" s="41" t="s">
        <v>68</v>
      </c>
      <c r="B342" s="46" t="s">
        <v>132</v>
      </c>
      <c r="C342" s="40">
        <v>1.35</v>
      </c>
      <c r="D342" s="40">
        <v>0.45</v>
      </c>
      <c r="E342" s="40">
        <v>18.9</v>
      </c>
      <c r="F342" s="40">
        <v>81.81</v>
      </c>
      <c r="G342" s="40">
        <v>7.2</v>
      </c>
      <c r="H342" s="40">
        <v>0</v>
      </c>
      <c r="I342" s="40">
        <v>0.54</v>
      </c>
      <c r="J342" s="40">
        <v>0.04</v>
      </c>
      <c r="K342" s="40">
        <v>0.05</v>
      </c>
      <c r="L342" s="40">
        <v>9</v>
      </c>
    </row>
    <row r="343" spans="1:12" ht="12.75">
      <c r="A343" s="9" t="s">
        <v>67</v>
      </c>
      <c r="B343" s="7" t="s">
        <v>8</v>
      </c>
      <c r="C343" s="3">
        <v>3.96</v>
      </c>
      <c r="D343" s="3">
        <v>0.5</v>
      </c>
      <c r="E343" s="3">
        <v>24.16</v>
      </c>
      <c r="F343" s="3">
        <v>119</v>
      </c>
      <c r="G343" s="3">
        <v>11.5</v>
      </c>
      <c r="H343" s="3">
        <v>0</v>
      </c>
      <c r="I343" s="3">
        <v>1</v>
      </c>
      <c r="J343" s="3">
        <v>0.08</v>
      </c>
      <c r="K343" s="3">
        <v>0.04</v>
      </c>
      <c r="L343" s="3">
        <v>0</v>
      </c>
    </row>
    <row r="344" spans="1:12" ht="12.75">
      <c r="A344" s="80" t="s">
        <v>134</v>
      </c>
      <c r="B344" s="80"/>
      <c r="C344" s="3">
        <f>C323+C324+C325+C327+C328+C330+C331+C332+C334+C335+C338+C339+C340+C341+C343</f>
        <v>53.27</v>
      </c>
      <c r="D344" s="3">
        <f>D323+D324+D325+D327+D328+D330+D331+D332+D334+D335+D338+D339+D340+D341+D343</f>
        <v>56.38999999999999</v>
      </c>
      <c r="E344" s="3">
        <f>E323+E325+E324+E327+E328+E330+E331+E332+E334+E334+E335+E338+E339+E340+E343</f>
        <v>238.99</v>
      </c>
      <c r="F344" s="3">
        <v>2172.57</v>
      </c>
      <c r="G344" s="3">
        <f>G323+G324+G325+G327+G328+G330+G331+G332+G334+G335+G338+G339+G340+G341+G343</f>
        <v>828.3500000000003</v>
      </c>
      <c r="H344" s="3">
        <f>H323+H324+H325+H327+H328+H330+H331+H332+H334+H335+H338+H339+H340+H341+H343</f>
        <v>206.92000000000002</v>
      </c>
      <c r="I344" s="3">
        <f>I323+I324+I325+I327+I328+I330+I331+I332+I334+I335+I338+I339+I340+I341+I343</f>
        <v>10.21</v>
      </c>
      <c r="J344" s="3">
        <f>J323+J324+J325+J327+J328+J330+J331+J332+J334+J335+J338+J339+J340+J341+J343</f>
        <v>0.63</v>
      </c>
      <c r="K344" s="3">
        <f>K323+K324+K325+K327+K328+K330+K331+K332+K334+K335+K338+K339+K340+K341+K343</f>
        <v>1.014</v>
      </c>
      <c r="L344" s="3">
        <f>L323+L324+L325+L327+L328+L330+L331+L332+L334+L335+L339</f>
        <v>33.69</v>
      </c>
    </row>
    <row r="345" spans="1:12" ht="12.75">
      <c r="A345" s="58"/>
      <c r="B345" s="58"/>
      <c r="C345" s="59"/>
      <c r="D345" s="59"/>
      <c r="E345" s="59"/>
      <c r="F345" s="59"/>
      <c r="G345" s="59"/>
      <c r="H345" s="59"/>
      <c r="I345" s="59"/>
      <c r="J345" s="59"/>
      <c r="K345" s="59"/>
      <c r="L345" s="59"/>
    </row>
    <row r="346" spans="1:12" ht="12.75">
      <c r="A346" s="58"/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</row>
    <row r="347" spans="1:12" ht="12.75">
      <c r="A347" s="58"/>
      <c r="B347" s="58"/>
      <c r="C347" s="59"/>
      <c r="D347" s="59"/>
      <c r="E347" s="59"/>
      <c r="F347" s="59"/>
      <c r="G347" s="59"/>
      <c r="H347" s="59"/>
      <c r="I347" s="59"/>
      <c r="J347" s="59"/>
      <c r="K347" s="59"/>
      <c r="L347" s="59"/>
    </row>
    <row r="348" spans="1:12" ht="12.75">
      <c r="A348" s="58"/>
      <c r="B348" s="58"/>
      <c r="C348" s="59"/>
      <c r="D348" s="59"/>
      <c r="E348" s="59"/>
      <c r="F348" s="59"/>
      <c r="G348" s="59"/>
      <c r="H348" s="59"/>
      <c r="I348" s="59"/>
      <c r="J348" s="59"/>
      <c r="K348" s="59"/>
      <c r="L348" s="59"/>
    </row>
    <row r="349" spans="1:12" ht="12.75">
      <c r="A349" s="58"/>
      <c r="B349" s="58"/>
      <c r="C349" s="59"/>
      <c r="D349" s="59"/>
      <c r="E349" s="59"/>
      <c r="F349" s="59"/>
      <c r="G349" s="59"/>
      <c r="H349" s="59"/>
      <c r="I349" s="59"/>
      <c r="J349" s="59"/>
      <c r="K349" s="59"/>
      <c r="L349" s="59"/>
    </row>
    <row r="350" spans="1:12" ht="12.75">
      <c r="A350" s="58"/>
      <c r="B350" s="58"/>
      <c r="C350" s="59"/>
      <c r="D350" s="59"/>
      <c r="E350" s="59"/>
      <c r="F350" s="59"/>
      <c r="G350" s="59"/>
      <c r="H350" s="59"/>
      <c r="I350" s="59"/>
      <c r="J350" s="59"/>
      <c r="K350" s="59"/>
      <c r="L350" s="59"/>
    </row>
    <row r="351" spans="1:12" ht="12.75">
      <c r="A351" s="58"/>
      <c r="B351" s="58"/>
      <c r="C351" s="59"/>
      <c r="D351" s="59"/>
      <c r="E351" s="59"/>
      <c r="F351" s="59"/>
      <c r="G351" s="59"/>
      <c r="H351" s="59"/>
      <c r="I351" s="59"/>
      <c r="J351" s="59"/>
      <c r="K351" s="59"/>
      <c r="L351" s="59"/>
    </row>
    <row r="352" spans="1:12" ht="12.75">
      <c r="A352" s="58"/>
      <c r="B352" s="58"/>
      <c r="C352" s="59"/>
      <c r="D352" s="59"/>
      <c r="E352" s="59"/>
      <c r="F352" s="59"/>
      <c r="G352" s="59"/>
      <c r="H352" s="59"/>
      <c r="I352" s="59"/>
      <c r="J352" s="59"/>
      <c r="K352" s="59"/>
      <c r="L352" s="59"/>
    </row>
    <row r="353" spans="1:12" ht="12.7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</row>
    <row r="354" spans="1:12" ht="12.7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</row>
    <row r="355" spans="1:12" ht="12.75" customHeight="1">
      <c r="A355" s="81" t="s">
        <v>135</v>
      </c>
      <c r="B355" s="81" t="s">
        <v>32</v>
      </c>
      <c r="C355" s="81" t="s">
        <v>33</v>
      </c>
      <c r="D355" s="81" t="s">
        <v>34</v>
      </c>
      <c r="E355" s="81" t="s">
        <v>35</v>
      </c>
      <c r="F355" s="82" t="s">
        <v>36</v>
      </c>
      <c r="G355" s="82" t="s">
        <v>37</v>
      </c>
      <c r="H355" s="82"/>
      <c r="I355" s="82"/>
      <c r="J355" s="82" t="s">
        <v>38</v>
      </c>
      <c r="K355" s="82"/>
      <c r="L355" s="82"/>
    </row>
    <row r="356" spans="1:12" ht="12.75" customHeight="1">
      <c r="A356" s="81"/>
      <c r="B356" s="81"/>
      <c r="C356" s="81"/>
      <c r="D356" s="81"/>
      <c r="E356" s="81"/>
      <c r="F356" s="82"/>
      <c r="G356" s="49" t="s">
        <v>39</v>
      </c>
      <c r="H356" s="49" t="s">
        <v>40</v>
      </c>
      <c r="I356" s="49" t="s">
        <v>41</v>
      </c>
      <c r="J356" s="49" t="s">
        <v>42</v>
      </c>
      <c r="K356" s="49" t="s">
        <v>43</v>
      </c>
      <c r="L356" s="49" t="s">
        <v>44</v>
      </c>
    </row>
    <row r="357" spans="1:12" ht="12.75">
      <c r="A357" s="79" t="s">
        <v>45</v>
      </c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</row>
    <row r="358" spans="1:12" ht="12.75">
      <c r="A358" s="9" t="s">
        <v>136</v>
      </c>
      <c r="B358" s="7" t="s">
        <v>2</v>
      </c>
      <c r="C358" s="3">
        <v>6.8</v>
      </c>
      <c r="D358" s="3">
        <v>3.8</v>
      </c>
      <c r="E358" s="3">
        <v>40</v>
      </c>
      <c r="F358" s="3">
        <v>213</v>
      </c>
      <c r="G358" s="3">
        <v>74.41</v>
      </c>
      <c r="H358" s="3">
        <v>69.1</v>
      </c>
      <c r="I358" s="3">
        <v>3.25</v>
      </c>
      <c r="J358" s="3">
        <v>0.19</v>
      </c>
      <c r="K358" s="3">
        <v>0.1</v>
      </c>
      <c r="L358" s="3">
        <v>8.48</v>
      </c>
    </row>
    <row r="359" spans="1:12" ht="12.75">
      <c r="A359" s="42" t="s">
        <v>49</v>
      </c>
      <c r="B359" s="43" t="s">
        <v>50</v>
      </c>
      <c r="C359" s="44">
        <v>2.4</v>
      </c>
      <c r="D359" s="44">
        <v>4.4</v>
      </c>
      <c r="E359" s="44">
        <v>14.5</v>
      </c>
      <c r="F359" s="44">
        <v>109</v>
      </c>
      <c r="G359" s="44">
        <v>7.5</v>
      </c>
      <c r="H359" s="44">
        <v>9.9</v>
      </c>
      <c r="I359" s="44">
        <v>0.61</v>
      </c>
      <c r="J359" s="44">
        <v>0.05</v>
      </c>
      <c r="K359" s="44">
        <v>0.02</v>
      </c>
      <c r="L359" s="44">
        <v>0</v>
      </c>
    </row>
    <row r="360" spans="1:12" ht="12.75">
      <c r="A360" s="55" t="s">
        <v>137</v>
      </c>
      <c r="B360" s="51" t="s">
        <v>5</v>
      </c>
      <c r="C360" s="52">
        <v>2.3</v>
      </c>
      <c r="D360" s="52">
        <v>2.3</v>
      </c>
      <c r="E360" s="52">
        <v>14.5</v>
      </c>
      <c r="F360" s="52">
        <v>86</v>
      </c>
      <c r="G360" s="52">
        <v>78.8</v>
      </c>
      <c r="H360" s="52">
        <v>14.35</v>
      </c>
      <c r="I360" s="52">
        <v>0.36</v>
      </c>
      <c r="J360" s="52">
        <v>0.01</v>
      </c>
      <c r="K360" s="52">
        <v>0.09</v>
      </c>
      <c r="L360" s="52">
        <v>0.11</v>
      </c>
    </row>
    <row r="361" spans="1:12" ht="12.75">
      <c r="A361" s="79" t="s">
        <v>51</v>
      </c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</row>
    <row r="362" spans="1:12" ht="12.75">
      <c r="A362" s="53" t="s">
        <v>97</v>
      </c>
      <c r="B362" s="7" t="s">
        <v>25</v>
      </c>
      <c r="C362" s="3">
        <v>5.5</v>
      </c>
      <c r="D362" s="3">
        <v>6.2</v>
      </c>
      <c r="E362" s="3">
        <v>8.62</v>
      </c>
      <c r="F362" s="3">
        <v>110</v>
      </c>
      <c r="G362" s="3">
        <v>211.2</v>
      </c>
      <c r="H362" s="3">
        <v>0</v>
      </c>
      <c r="I362" s="3">
        <v>0.17</v>
      </c>
      <c r="J362" s="3">
        <v>0.06</v>
      </c>
      <c r="K362" s="3">
        <v>0.24</v>
      </c>
      <c r="L362" s="3">
        <v>1.04</v>
      </c>
    </row>
    <row r="363" spans="1:12" ht="12.7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</row>
    <row r="364" spans="1:12" ht="12.75">
      <c r="A364" s="79" t="s">
        <v>53</v>
      </c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</row>
    <row r="365" spans="1:12" ht="12.75">
      <c r="A365" s="1" t="s">
        <v>138</v>
      </c>
      <c r="B365" s="7" t="s">
        <v>5</v>
      </c>
      <c r="C365" s="3">
        <v>1.2</v>
      </c>
      <c r="D365" s="3">
        <v>2.6</v>
      </c>
      <c r="E365" s="3">
        <v>6.5</v>
      </c>
      <c r="F365" s="3">
        <v>55</v>
      </c>
      <c r="G365" s="3">
        <v>13.43</v>
      </c>
      <c r="H365" s="3">
        <v>13.08</v>
      </c>
      <c r="I365" s="3">
        <v>0.46</v>
      </c>
      <c r="J365" s="3">
        <v>0.05</v>
      </c>
      <c r="K365" s="3">
        <v>0.04</v>
      </c>
      <c r="L365" s="3">
        <v>5.4</v>
      </c>
    </row>
    <row r="366" spans="1:12" ht="12.75">
      <c r="A366" s="9" t="s">
        <v>139</v>
      </c>
      <c r="B366" s="7" t="s">
        <v>140</v>
      </c>
      <c r="C366" s="3">
        <v>9.8</v>
      </c>
      <c r="D366" s="3">
        <v>3.4</v>
      </c>
      <c r="E366" s="3">
        <v>22.1</v>
      </c>
      <c r="F366" s="3">
        <v>160</v>
      </c>
      <c r="G366" s="3">
        <v>52.1</v>
      </c>
      <c r="H366" s="3">
        <v>48.2</v>
      </c>
      <c r="I366" s="3">
        <v>3.1</v>
      </c>
      <c r="J366" s="3">
        <v>0.30000000000000004</v>
      </c>
      <c r="K366" s="3">
        <v>0.1</v>
      </c>
      <c r="L366" s="3">
        <v>0</v>
      </c>
    </row>
    <row r="367" spans="1:12" ht="12.75">
      <c r="A367" s="9" t="s">
        <v>14</v>
      </c>
      <c r="B367" s="7" t="s">
        <v>141</v>
      </c>
      <c r="C367" s="3">
        <v>14.5</v>
      </c>
      <c r="D367" s="3">
        <v>15.7</v>
      </c>
      <c r="E367" s="3">
        <v>3.2</v>
      </c>
      <c r="F367" s="3">
        <v>212</v>
      </c>
      <c r="G367" s="3">
        <v>10.8</v>
      </c>
      <c r="H367" s="3">
        <v>19.6</v>
      </c>
      <c r="I367" s="3">
        <v>2.2</v>
      </c>
      <c r="J367" s="3">
        <v>0.04</v>
      </c>
      <c r="K367" s="3">
        <v>0.1</v>
      </c>
      <c r="L367" s="3">
        <v>0.51</v>
      </c>
    </row>
    <row r="368" spans="1:12" ht="12.75">
      <c r="A368" s="1" t="s">
        <v>142</v>
      </c>
      <c r="B368" s="7" t="s">
        <v>11</v>
      </c>
      <c r="C368" s="3">
        <v>0.6000000000000001</v>
      </c>
      <c r="D368" s="3">
        <v>2</v>
      </c>
      <c r="E368" s="3">
        <v>2.9</v>
      </c>
      <c r="F368" s="3">
        <v>32</v>
      </c>
      <c r="G368" s="3">
        <v>9.05</v>
      </c>
      <c r="H368" s="3">
        <v>9.46</v>
      </c>
      <c r="I368" s="3">
        <v>0.33</v>
      </c>
      <c r="J368" s="3">
        <v>0.01</v>
      </c>
      <c r="K368" s="3">
        <v>0.02</v>
      </c>
      <c r="L368" s="3">
        <v>2.69</v>
      </c>
    </row>
    <row r="369" spans="1:12" ht="12.75">
      <c r="A369" s="53" t="s">
        <v>103</v>
      </c>
      <c r="B369" s="7" t="s">
        <v>5</v>
      </c>
      <c r="C369" s="3">
        <v>0.7</v>
      </c>
      <c r="D369" s="3">
        <v>0.04</v>
      </c>
      <c r="E369" s="3">
        <v>20.6</v>
      </c>
      <c r="F369" s="3">
        <v>82</v>
      </c>
      <c r="G369" s="3">
        <v>21.52</v>
      </c>
      <c r="H369" s="3">
        <v>13.7</v>
      </c>
      <c r="I369" s="3">
        <v>0.46</v>
      </c>
      <c r="J369" s="3">
        <v>0.01</v>
      </c>
      <c r="K369" s="3">
        <v>0.02</v>
      </c>
      <c r="L369" s="3">
        <v>0.24</v>
      </c>
    </row>
    <row r="370" spans="1:12" ht="12.75">
      <c r="A370" s="9" t="s">
        <v>61</v>
      </c>
      <c r="B370" s="7" t="s">
        <v>88</v>
      </c>
      <c r="C370" s="3">
        <v>2.64</v>
      </c>
      <c r="D370" s="3">
        <v>0.48</v>
      </c>
      <c r="E370" s="3">
        <v>13.36</v>
      </c>
      <c r="F370" s="3">
        <v>69.51</v>
      </c>
      <c r="G370" s="3">
        <v>14</v>
      </c>
      <c r="H370" s="3">
        <v>0</v>
      </c>
      <c r="I370" s="3">
        <v>0.07</v>
      </c>
      <c r="J370" s="3">
        <v>0.03</v>
      </c>
      <c r="K370" s="3">
        <v>0.03</v>
      </c>
      <c r="L370" s="3">
        <v>0</v>
      </c>
    </row>
    <row r="371" spans="1:12" ht="12.75">
      <c r="A371" s="50"/>
      <c r="B371" s="54"/>
      <c r="C371" s="52"/>
      <c r="D371" s="52"/>
      <c r="E371" s="52"/>
      <c r="F371" s="52"/>
      <c r="G371" s="52"/>
      <c r="H371" s="52"/>
      <c r="I371" s="52"/>
      <c r="J371" s="52"/>
      <c r="K371" s="52"/>
      <c r="L371" s="52"/>
    </row>
    <row r="372" spans="1:12" ht="12.75">
      <c r="A372" s="79" t="s">
        <v>63</v>
      </c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</row>
    <row r="373" spans="1:12" ht="25.5">
      <c r="A373" s="1" t="s">
        <v>93</v>
      </c>
      <c r="B373" s="2">
        <v>150</v>
      </c>
      <c r="C373" s="3">
        <v>3.3</v>
      </c>
      <c r="D373" s="3">
        <v>3.1</v>
      </c>
      <c r="E373" s="3">
        <v>11.9</v>
      </c>
      <c r="F373" s="3">
        <v>89</v>
      </c>
      <c r="G373" s="3">
        <v>81.36</v>
      </c>
      <c r="H373" s="3">
        <v>10.8</v>
      </c>
      <c r="I373" s="3">
        <v>0.24</v>
      </c>
      <c r="J373" s="3">
        <v>0.04</v>
      </c>
      <c r="K373" s="3">
        <v>0.09</v>
      </c>
      <c r="L373" s="3">
        <v>0.39</v>
      </c>
    </row>
    <row r="374" spans="1:12" ht="12.75">
      <c r="A374" s="53" t="s">
        <v>143</v>
      </c>
      <c r="B374" s="7" t="s">
        <v>8</v>
      </c>
      <c r="C374" s="3">
        <v>3.1</v>
      </c>
      <c r="D374" s="3">
        <v>1.5</v>
      </c>
      <c r="E374" s="3">
        <v>28.9</v>
      </c>
      <c r="F374" s="3">
        <v>141</v>
      </c>
      <c r="G374" s="3">
        <v>9.02</v>
      </c>
      <c r="H374" s="3">
        <v>5.11</v>
      </c>
      <c r="I374" s="3">
        <v>0.55</v>
      </c>
      <c r="J374" s="3">
        <v>0.03</v>
      </c>
      <c r="K374" s="3">
        <v>0.02</v>
      </c>
      <c r="L374" s="3">
        <v>0.04</v>
      </c>
    </row>
    <row r="375" spans="1:12" ht="12.75">
      <c r="A375" s="41" t="s">
        <v>48</v>
      </c>
      <c r="B375" s="39">
        <v>150</v>
      </c>
      <c r="C375" s="40">
        <v>0.1</v>
      </c>
      <c r="D375" s="40">
        <v>0.02</v>
      </c>
      <c r="E375" s="40">
        <v>4.6</v>
      </c>
      <c r="F375" s="40">
        <v>18</v>
      </c>
      <c r="G375" s="40">
        <v>0.13</v>
      </c>
      <c r="H375" s="40">
        <v>0</v>
      </c>
      <c r="I375" s="40">
        <v>0.01</v>
      </c>
      <c r="J375" s="40">
        <v>0</v>
      </c>
      <c r="K375" s="40">
        <v>0</v>
      </c>
      <c r="L375" s="40">
        <v>0</v>
      </c>
    </row>
    <row r="376" spans="1:12" ht="12.75">
      <c r="A376" s="9" t="s">
        <v>67</v>
      </c>
      <c r="B376" s="7" t="s">
        <v>62</v>
      </c>
      <c r="C376" s="3">
        <v>2.38</v>
      </c>
      <c r="D376" s="3">
        <v>0.3</v>
      </c>
      <c r="E376" s="3">
        <v>14.5</v>
      </c>
      <c r="F376" s="3">
        <v>71.4</v>
      </c>
      <c r="G376" s="3">
        <v>6.9</v>
      </c>
      <c r="H376" s="3">
        <v>0</v>
      </c>
      <c r="I376" s="3">
        <v>0.6</v>
      </c>
      <c r="J376" s="3">
        <v>0.04</v>
      </c>
      <c r="K376" s="3">
        <v>0.02</v>
      </c>
      <c r="L376" s="3">
        <v>0</v>
      </c>
    </row>
    <row r="377" spans="1:12" ht="12.75">
      <c r="A377" s="80" t="s">
        <v>69</v>
      </c>
      <c r="B377" s="80"/>
      <c r="C377" s="3">
        <f aca="true" t="shared" si="2" ref="C377:I377">C358+C359+C360+C362+C365+C366+C367+C368+C369+C370+C373+C374+C375+C376</f>
        <v>55.32000000000001</v>
      </c>
      <c r="D377" s="3">
        <f t="shared" si="2"/>
        <v>45.839999999999996</v>
      </c>
      <c r="E377" s="3">
        <f t="shared" si="2"/>
        <v>206.18000000000004</v>
      </c>
      <c r="F377" s="3">
        <f t="shared" si="2"/>
        <v>1447.91</v>
      </c>
      <c r="G377" s="3">
        <f t="shared" si="2"/>
        <v>590.2199999999999</v>
      </c>
      <c r="H377" s="3">
        <f t="shared" si="2"/>
        <v>213.3</v>
      </c>
      <c r="I377" s="3">
        <f t="shared" si="2"/>
        <v>12.41</v>
      </c>
      <c r="J377" s="3">
        <f>J358+J359+J360+J362+J365+J366+J367+J368+J373+J374+J375+J376</f>
        <v>0.8200000000000002</v>
      </c>
      <c r="K377" s="3">
        <f>K358+K359+K360+K362+K365+K366+K367+K368+K369+K370+K373+K374+K375+K376</f>
        <v>0.89</v>
      </c>
      <c r="L377" s="3">
        <f>L358+L359+L360+L362+L365+L366+L367+L368+L369+L373+L374</f>
        <v>18.9</v>
      </c>
    </row>
    <row r="378" spans="1:12" ht="12.75">
      <c r="A378" s="58"/>
      <c r="B378" s="58"/>
      <c r="C378" s="59"/>
      <c r="D378" s="59"/>
      <c r="E378" s="59"/>
      <c r="F378" s="59"/>
      <c r="G378" s="59"/>
      <c r="H378" s="59"/>
      <c r="I378" s="59"/>
      <c r="J378" s="59"/>
      <c r="K378" s="59"/>
      <c r="L378" s="59"/>
    </row>
    <row r="379" spans="1:12" ht="12.75">
      <c r="A379" s="58"/>
      <c r="B379" s="58"/>
      <c r="C379" s="59"/>
      <c r="D379" s="59"/>
      <c r="E379" s="59"/>
      <c r="F379" s="59"/>
      <c r="G379" s="59"/>
      <c r="H379" s="59"/>
      <c r="I379" s="59"/>
      <c r="J379" s="59"/>
      <c r="K379" s="59"/>
      <c r="L379" s="59"/>
    </row>
    <row r="380" spans="1:12" ht="12.75">
      <c r="A380" s="58"/>
      <c r="B380" s="58"/>
      <c r="C380" s="59"/>
      <c r="D380" s="59"/>
      <c r="E380" s="59"/>
      <c r="F380" s="59"/>
      <c r="G380" s="59"/>
      <c r="H380" s="59"/>
      <c r="I380" s="59"/>
      <c r="J380" s="59"/>
      <c r="K380" s="59"/>
      <c r="L380" s="59"/>
    </row>
    <row r="381" spans="1:12" ht="12.75">
      <c r="A381" s="58"/>
      <c r="B381" s="58"/>
      <c r="C381" s="59"/>
      <c r="D381" s="59"/>
      <c r="E381" s="59"/>
      <c r="F381" s="59"/>
      <c r="G381" s="59"/>
      <c r="H381" s="59"/>
      <c r="I381" s="59"/>
      <c r="J381" s="59"/>
      <c r="K381" s="59"/>
      <c r="L381" s="59"/>
    </row>
    <row r="382" spans="1:12" ht="12.75">
      <c r="A382" s="58"/>
      <c r="B382" s="58"/>
      <c r="C382" s="59"/>
      <c r="D382" s="59"/>
      <c r="E382" s="59"/>
      <c r="F382" s="59"/>
      <c r="G382" s="59"/>
      <c r="H382" s="59"/>
      <c r="I382" s="59"/>
      <c r="J382" s="59"/>
      <c r="K382" s="59"/>
      <c r="L382" s="59"/>
    </row>
    <row r="383" spans="1:12" ht="12.75">
      <c r="A383" s="58"/>
      <c r="B383" s="58"/>
      <c r="C383" s="59"/>
      <c r="D383" s="59"/>
      <c r="E383" s="59"/>
      <c r="F383" s="59"/>
      <c r="G383" s="59"/>
      <c r="H383" s="59"/>
      <c r="I383" s="59"/>
      <c r="J383" s="59"/>
      <c r="K383" s="59"/>
      <c r="L383" s="59"/>
    </row>
    <row r="384" spans="1:12" ht="12.75">
      <c r="A384" s="58"/>
      <c r="B384" s="58"/>
      <c r="C384" s="59"/>
      <c r="D384" s="59"/>
      <c r="E384" s="59"/>
      <c r="F384" s="59"/>
      <c r="G384" s="59"/>
      <c r="H384" s="59"/>
      <c r="I384" s="59"/>
      <c r="J384" s="59"/>
      <c r="K384" s="59"/>
      <c r="L384" s="59"/>
    </row>
    <row r="385" spans="1:12" ht="12.75">
      <c r="A385" s="58"/>
      <c r="B385" s="58"/>
      <c r="C385" s="59"/>
      <c r="D385" s="59"/>
      <c r="E385" s="59"/>
      <c r="F385" s="59"/>
      <c r="G385" s="59"/>
      <c r="H385" s="59"/>
      <c r="I385" s="59"/>
      <c r="J385" s="59"/>
      <c r="K385" s="59"/>
      <c r="L385" s="59"/>
    </row>
    <row r="386" spans="1:12" ht="12.75">
      <c r="A386" s="58"/>
      <c r="B386" s="58"/>
      <c r="C386" s="59"/>
      <c r="D386" s="59"/>
      <c r="E386" s="59"/>
      <c r="F386" s="59"/>
      <c r="G386" s="59"/>
      <c r="H386" s="59"/>
      <c r="I386" s="59"/>
      <c r="J386" s="59"/>
      <c r="K386" s="59"/>
      <c r="L386" s="59"/>
    </row>
    <row r="387" spans="1:12" ht="12.75">
      <c r="A387" s="58"/>
      <c r="B387" s="58"/>
      <c r="C387" s="59"/>
      <c r="D387" s="59"/>
      <c r="E387" s="59"/>
      <c r="F387" s="59"/>
      <c r="G387" s="59"/>
      <c r="H387" s="59"/>
      <c r="I387" s="59"/>
      <c r="J387" s="59"/>
      <c r="K387" s="59"/>
      <c r="L387" s="59"/>
    </row>
    <row r="388" spans="1:12" ht="12.75">
      <c r="A388" s="58"/>
      <c r="B388" s="58"/>
      <c r="C388" s="59"/>
      <c r="D388" s="59"/>
      <c r="E388" s="59"/>
      <c r="F388" s="59"/>
      <c r="G388" s="59"/>
      <c r="H388" s="59"/>
      <c r="I388" s="59"/>
      <c r="J388" s="59"/>
      <c r="K388" s="59"/>
      <c r="L388" s="59"/>
    </row>
    <row r="389" spans="1:12" ht="12.75">
      <c r="A389" s="58"/>
      <c r="B389" s="58"/>
      <c r="C389" s="59"/>
      <c r="D389" s="59"/>
      <c r="E389" s="59"/>
      <c r="F389" s="59"/>
      <c r="G389" s="59"/>
      <c r="H389" s="59"/>
      <c r="I389" s="59"/>
      <c r="J389" s="59"/>
      <c r="K389" s="59"/>
      <c r="L389" s="59"/>
    </row>
    <row r="390" spans="1:12" ht="12.7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</row>
    <row r="391" spans="1:12" ht="12.7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</row>
    <row r="392" spans="1:12" ht="12.75" customHeight="1">
      <c r="A392" s="81" t="s">
        <v>135</v>
      </c>
      <c r="B392" s="81" t="s">
        <v>32</v>
      </c>
      <c r="C392" s="81" t="s">
        <v>33</v>
      </c>
      <c r="D392" s="81" t="s">
        <v>34</v>
      </c>
      <c r="E392" s="81" t="s">
        <v>35</v>
      </c>
      <c r="F392" s="82" t="s">
        <v>36</v>
      </c>
      <c r="G392" s="82" t="s">
        <v>37</v>
      </c>
      <c r="H392" s="82"/>
      <c r="I392" s="82"/>
      <c r="J392" s="82" t="s">
        <v>38</v>
      </c>
      <c r="K392" s="82"/>
      <c r="L392" s="82"/>
    </row>
    <row r="393" spans="1:12" ht="12.75" customHeight="1">
      <c r="A393" s="81"/>
      <c r="B393" s="81"/>
      <c r="C393" s="81"/>
      <c r="D393" s="81"/>
      <c r="E393" s="81"/>
      <c r="F393" s="82"/>
      <c r="G393" s="49" t="s">
        <v>39</v>
      </c>
      <c r="H393" s="49" t="s">
        <v>40</v>
      </c>
      <c r="I393" s="49" t="s">
        <v>41</v>
      </c>
      <c r="J393" s="49" t="s">
        <v>42</v>
      </c>
      <c r="K393" s="49" t="s">
        <v>43</v>
      </c>
      <c r="L393" s="49" t="s">
        <v>44</v>
      </c>
    </row>
    <row r="394" spans="1:12" ht="12.75">
      <c r="A394" s="79" t="s">
        <v>45</v>
      </c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</row>
    <row r="395" spans="1:12" ht="12.75">
      <c r="A395" s="9" t="s">
        <v>136</v>
      </c>
      <c r="B395" s="7" t="s">
        <v>3</v>
      </c>
      <c r="C395" s="3">
        <v>9</v>
      </c>
      <c r="D395" s="3">
        <v>5.1</v>
      </c>
      <c r="E395" s="3">
        <v>53</v>
      </c>
      <c r="F395" s="3">
        <v>284</v>
      </c>
      <c r="G395" s="3">
        <v>99.11</v>
      </c>
      <c r="H395" s="3">
        <v>92.1</v>
      </c>
      <c r="I395" s="3">
        <v>4.34</v>
      </c>
      <c r="J395" s="3">
        <v>0.25</v>
      </c>
      <c r="K395" s="3">
        <v>0.13</v>
      </c>
      <c r="L395" s="3">
        <v>11.3</v>
      </c>
    </row>
    <row r="396" spans="1:12" ht="12.75">
      <c r="A396" s="50" t="s">
        <v>49</v>
      </c>
      <c r="B396" s="51" t="s">
        <v>71</v>
      </c>
      <c r="C396" s="52">
        <v>2.4</v>
      </c>
      <c r="D396" s="52">
        <v>8.6</v>
      </c>
      <c r="E396" s="52">
        <v>14.6</v>
      </c>
      <c r="F396" s="52">
        <v>146</v>
      </c>
      <c r="G396" s="52">
        <v>8.1</v>
      </c>
      <c r="H396" s="52">
        <v>9.9</v>
      </c>
      <c r="I396" s="52">
        <v>0.62</v>
      </c>
      <c r="J396" s="52">
        <v>0.05</v>
      </c>
      <c r="K396" s="52">
        <v>0.03</v>
      </c>
      <c r="L396" s="52">
        <v>0</v>
      </c>
    </row>
    <row r="397" spans="1:12" ht="12.75">
      <c r="A397" s="55" t="s">
        <v>137</v>
      </c>
      <c r="B397" s="51" t="s">
        <v>144</v>
      </c>
      <c r="C397" s="52">
        <v>3</v>
      </c>
      <c r="D397" s="52">
        <v>3.1</v>
      </c>
      <c r="E397" s="52">
        <v>19.4</v>
      </c>
      <c r="F397" s="52">
        <v>114</v>
      </c>
      <c r="G397" s="52">
        <v>104.8</v>
      </c>
      <c r="H397" s="52">
        <v>18.27</v>
      </c>
      <c r="I397" s="52">
        <v>0.43</v>
      </c>
      <c r="J397" s="52">
        <v>0.02</v>
      </c>
      <c r="K397" s="52">
        <v>0.11</v>
      </c>
      <c r="L397" s="52">
        <v>0.15</v>
      </c>
    </row>
    <row r="398" spans="1:12" ht="12.75">
      <c r="A398" s="79" t="s">
        <v>51</v>
      </c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</row>
    <row r="399" spans="1:12" ht="12.75">
      <c r="A399" s="53" t="s">
        <v>97</v>
      </c>
      <c r="B399" s="7" t="s">
        <v>25</v>
      </c>
      <c r="C399" s="3">
        <v>5.5</v>
      </c>
      <c r="D399" s="3">
        <v>6.2</v>
      </c>
      <c r="E399" s="3">
        <v>8.62</v>
      </c>
      <c r="F399" s="3">
        <v>110</v>
      </c>
      <c r="G399" s="3">
        <v>211.2</v>
      </c>
      <c r="H399" s="3">
        <v>0</v>
      </c>
      <c r="I399" s="3">
        <v>0.17</v>
      </c>
      <c r="J399" s="3">
        <v>0.06</v>
      </c>
      <c r="K399" s="3">
        <v>0.24</v>
      </c>
      <c r="L399" s="3">
        <v>1.04</v>
      </c>
    </row>
    <row r="400" spans="1:12" ht="12.7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</row>
    <row r="401" spans="1:12" ht="12.75">
      <c r="A401" s="79" t="s">
        <v>53</v>
      </c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</row>
    <row r="402" spans="1:12" ht="12.75">
      <c r="A402" s="1" t="s">
        <v>138</v>
      </c>
      <c r="B402" s="7" t="s">
        <v>25</v>
      </c>
      <c r="C402" s="3">
        <v>1.5</v>
      </c>
      <c r="D402" s="3">
        <v>3.4</v>
      </c>
      <c r="E402" s="3">
        <v>8.6</v>
      </c>
      <c r="F402" s="3">
        <v>72</v>
      </c>
      <c r="G402" s="3">
        <v>17.54</v>
      </c>
      <c r="H402" s="3">
        <v>16.4</v>
      </c>
      <c r="I402" s="3">
        <v>0.61</v>
      </c>
      <c r="J402" s="3">
        <v>0.06</v>
      </c>
      <c r="K402" s="3">
        <v>0.04</v>
      </c>
      <c r="L402" s="3">
        <v>6.82</v>
      </c>
    </row>
    <row r="403" spans="1:12" ht="12.75">
      <c r="A403" s="9" t="s">
        <v>139</v>
      </c>
      <c r="B403" s="7" t="s">
        <v>55</v>
      </c>
      <c r="C403" s="3">
        <v>14.6</v>
      </c>
      <c r="D403" s="3">
        <v>5.1</v>
      </c>
      <c r="E403" s="3">
        <v>33.1</v>
      </c>
      <c r="F403" s="3">
        <v>240</v>
      </c>
      <c r="G403" s="3">
        <v>78.2</v>
      </c>
      <c r="H403" s="3">
        <v>72.2</v>
      </c>
      <c r="I403" s="3">
        <v>4.6</v>
      </c>
      <c r="J403" s="3">
        <v>0.4</v>
      </c>
      <c r="K403" s="3">
        <v>0.1</v>
      </c>
      <c r="L403" s="3">
        <v>0</v>
      </c>
    </row>
    <row r="404" spans="1:12" ht="12.75">
      <c r="A404" s="9" t="s">
        <v>14</v>
      </c>
      <c r="B404" s="7" t="s">
        <v>15</v>
      </c>
      <c r="C404" s="3">
        <v>20.1</v>
      </c>
      <c r="D404" s="3">
        <v>20.5</v>
      </c>
      <c r="E404" s="3">
        <v>3.2</v>
      </c>
      <c r="F404" s="3">
        <v>277</v>
      </c>
      <c r="G404" s="3">
        <v>13.5</v>
      </c>
      <c r="H404" s="3">
        <v>26.2</v>
      </c>
      <c r="I404" s="3">
        <v>3</v>
      </c>
      <c r="J404" s="3">
        <v>0.06</v>
      </c>
      <c r="K404" s="3">
        <v>0.14</v>
      </c>
      <c r="L404" s="3">
        <v>0.94</v>
      </c>
    </row>
    <row r="405" spans="1:12" ht="12.75">
      <c r="A405" s="1" t="s">
        <v>142</v>
      </c>
      <c r="B405" s="7" t="s">
        <v>13</v>
      </c>
      <c r="C405" s="3">
        <v>0.9</v>
      </c>
      <c r="D405" s="3">
        <v>3.1</v>
      </c>
      <c r="E405" s="3">
        <v>4.3</v>
      </c>
      <c r="F405" s="3">
        <v>48</v>
      </c>
      <c r="G405" s="3">
        <v>14.98</v>
      </c>
      <c r="H405" s="3">
        <v>14.18</v>
      </c>
      <c r="I405" s="3">
        <v>0.48</v>
      </c>
      <c r="J405" s="3">
        <v>0.02</v>
      </c>
      <c r="K405" s="3">
        <v>0.03</v>
      </c>
      <c r="L405" s="3">
        <v>4.04</v>
      </c>
    </row>
    <row r="406" spans="1:12" ht="12.75">
      <c r="A406" s="53" t="s">
        <v>145</v>
      </c>
      <c r="B406" s="7" t="s">
        <v>25</v>
      </c>
      <c r="C406" s="3">
        <v>1</v>
      </c>
      <c r="D406" s="3">
        <v>0.05</v>
      </c>
      <c r="E406" s="3">
        <v>27.5</v>
      </c>
      <c r="F406" s="3">
        <v>110</v>
      </c>
      <c r="G406" s="3">
        <v>28.69</v>
      </c>
      <c r="H406" s="3"/>
      <c r="I406" s="3">
        <v>0.61</v>
      </c>
      <c r="J406" s="3">
        <v>0.01</v>
      </c>
      <c r="K406" s="3">
        <v>0.03</v>
      </c>
      <c r="L406" s="3">
        <v>0.32</v>
      </c>
    </row>
    <row r="407" spans="1:12" ht="12.75">
      <c r="A407" s="9" t="s">
        <v>61</v>
      </c>
      <c r="B407" s="7" t="s">
        <v>121</v>
      </c>
      <c r="C407" s="3">
        <v>2.97</v>
      </c>
      <c r="D407" s="3">
        <v>0.54</v>
      </c>
      <c r="E407" s="3">
        <v>15.03</v>
      </c>
      <c r="F407" s="3">
        <v>78.2</v>
      </c>
      <c r="G407" s="3">
        <v>15.75</v>
      </c>
      <c r="H407" s="3">
        <v>0</v>
      </c>
      <c r="I407" s="3">
        <v>1.76</v>
      </c>
      <c r="J407" s="3">
        <v>0.08</v>
      </c>
      <c r="K407" s="3">
        <v>0.04</v>
      </c>
      <c r="L407" s="3">
        <v>0</v>
      </c>
    </row>
    <row r="408" spans="1:12" ht="12.75">
      <c r="A408" s="50"/>
      <c r="B408" s="54"/>
      <c r="C408" s="52"/>
      <c r="D408" s="52"/>
      <c r="E408" s="52"/>
      <c r="F408" s="52"/>
      <c r="G408" s="52"/>
      <c r="H408" s="52"/>
      <c r="I408" s="52"/>
      <c r="J408" s="52"/>
      <c r="K408" s="52"/>
      <c r="L408" s="52"/>
    </row>
    <row r="409" spans="1:12" ht="12.75">
      <c r="A409" s="79" t="s">
        <v>63</v>
      </c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</row>
    <row r="410" spans="1:12" ht="25.5">
      <c r="A410" s="1" t="s">
        <v>93</v>
      </c>
      <c r="B410" s="2">
        <v>200</v>
      </c>
      <c r="C410" s="3">
        <v>4.4</v>
      </c>
      <c r="D410" s="3">
        <v>4.2</v>
      </c>
      <c r="E410" s="3">
        <v>15.9</v>
      </c>
      <c r="F410" s="3">
        <v>119</v>
      </c>
      <c r="G410" s="3">
        <v>108.49</v>
      </c>
      <c r="H410" s="3">
        <v>14.41</v>
      </c>
      <c r="I410" s="3">
        <v>0.32</v>
      </c>
      <c r="J410" s="3">
        <v>0.05</v>
      </c>
      <c r="K410" s="3">
        <v>0.13</v>
      </c>
      <c r="L410" s="3">
        <v>0.52</v>
      </c>
    </row>
    <row r="411" spans="1:12" ht="12.75">
      <c r="A411" s="53" t="s">
        <v>143</v>
      </c>
      <c r="B411" s="7" t="s">
        <v>9</v>
      </c>
      <c r="C411" s="3">
        <v>4.3</v>
      </c>
      <c r="D411" s="3">
        <v>2.2</v>
      </c>
      <c r="E411" s="3">
        <v>40.4</v>
      </c>
      <c r="F411" s="3">
        <v>197</v>
      </c>
      <c r="G411" s="3">
        <v>12.63</v>
      </c>
      <c r="H411" s="3">
        <v>7.16</v>
      </c>
      <c r="I411" s="3">
        <v>0.78</v>
      </c>
      <c r="J411" s="3">
        <v>0.05</v>
      </c>
      <c r="K411" s="3">
        <v>0.03</v>
      </c>
      <c r="L411" s="3">
        <v>0.05</v>
      </c>
    </row>
    <row r="412" spans="1:12" ht="12.75">
      <c r="A412" s="41" t="s">
        <v>48</v>
      </c>
      <c r="B412" s="39">
        <v>200</v>
      </c>
      <c r="C412" s="40">
        <v>0.1</v>
      </c>
      <c r="D412" s="40">
        <v>0.03</v>
      </c>
      <c r="E412" s="40">
        <v>9.1</v>
      </c>
      <c r="F412" s="40">
        <v>25</v>
      </c>
      <c r="G412" s="40">
        <v>0.26</v>
      </c>
      <c r="H412" s="40">
        <v>0</v>
      </c>
      <c r="I412" s="40">
        <v>0.03</v>
      </c>
      <c r="J412" s="40">
        <v>0</v>
      </c>
      <c r="K412" s="40">
        <v>0</v>
      </c>
      <c r="L412" s="40">
        <v>0</v>
      </c>
    </row>
    <row r="413" spans="1:12" ht="12.75">
      <c r="A413" s="9" t="s">
        <v>67</v>
      </c>
      <c r="B413" s="7" t="s">
        <v>8</v>
      </c>
      <c r="C413" s="3">
        <v>3.96</v>
      </c>
      <c r="D413" s="3">
        <v>0.5</v>
      </c>
      <c r="E413" s="3">
        <v>24.16</v>
      </c>
      <c r="F413" s="3">
        <v>119</v>
      </c>
      <c r="G413" s="3">
        <v>11.5</v>
      </c>
      <c r="H413" s="3">
        <v>0</v>
      </c>
      <c r="I413" s="3">
        <v>1</v>
      </c>
      <c r="J413" s="3">
        <v>0.08</v>
      </c>
      <c r="K413" s="3">
        <v>0.04</v>
      </c>
      <c r="L413" s="3">
        <v>0</v>
      </c>
    </row>
    <row r="414" spans="1:12" ht="12.75">
      <c r="A414" s="80" t="s">
        <v>76</v>
      </c>
      <c r="B414" s="80"/>
      <c r="C414" s="3">
        <f>C395+C396+C397+C399+C402+C403+C404+C405+C406+C407+C410+C411+C412+C413</f>
        <v>73.72999999999999</v>
      </c>
      <c r="D414" s="3">
        <f>D395+D396+D397+D399+D402+D403+D404+D405+D406+D407+D410+D411+D412+D413</f>
        <v>62.620000000000005</v>
      </c>
      <c r="E414" s="3">
        <f>E395+E396+E397+E399+E402+E403+E404+E405+E406+E407+E410+E411+E412+E413</f>
        <v>276.91</v>
      </c>
      <c r="F414" s="3">
        <f>F395+F396+F397+F399+F402+F403+F404+F405+F406+F407+F410+F411+F412+F413</f>
        <v>1939.2</v>
      </c>
      <c r="G414" s="3">
        <f>G395+G396+G397+G399+G402+G403+G404+G405+G406+G407+G410+G411+G412+G413</f>
        <v>724.7500000000001</v>
      </c>
      <c r="H414" s="3">
        <f>H395+H396+H397+H399+H402+H403+H404+H405+H407+H410+H411+H412+H413</f>
        <v>270.82000000000005</v>
      </c>
      <c r="I414" s="3">
        <f>I395+I396+I397+I399+I402+I403+I404+I405+I406+I407+I410+I411+I412+I413</f>
        <v>18.750000000000004</v>
      </c>
      <c r="J414" s="3">
        <f>J395+J396+J397+J399+J402+J403+J404+J405+J406+J407+J410+J411+J412+J413</f>
        <v>1.1900000000000004</v>
      </c>
      <c r="K414" s="3">
        <f>K395+K396+K397+K399+K402+K403+K404+K405+K406+K407+K410+K411+K412+K413</f>
        <v>1.09</v>
      </c>
      <c r="L414" s="3">
        <f>L395+L396+L397+L399+L402+L403+L404+L405+L406+L410+L411+L413</f>
        <v>25.180000000000003</v>
      </c>
    </row>
    <row r="415" spans="1:12" ht="12.75">
      <c r="A415" s="58"/>
      <c r="B415" s="58"/>
      <c r="C415" s="59"/>
      <c r="D415" s="59"/>
      <c r="E415" s="59"/>
      <c r="F415" s="59"/>
      <c r="G415" s="59"/>
      <c r="H415" s="59"/>
      <c r="I415" s="59"/>
      <c r="J415" s="59"/>
      <c r="K415" s="59"/>
      <c r="L415" s="59"/>
    </row>
    <row r="416" spans="1:12" ht="12.75">
      <c r="A416" s="58"/>
      <c r="B416" s="58"/>
      <c r="C416" s="59"/>
      <c r="D416" s="59"/>
      <c r="E416" s="59"/>
      <c r="F416" s="59"/>
      <c r="G416" s="59"/>
      <c r="H416" s="59"/>
      <c r="I416" s="59"/>
      <c r="J416" s="59"/>
      <c r="K416" s="59"/>
      <c r="L416" s="59"/>
    </row>
    <row r="417" spans="1:12" ht="12.75">
      <c r="A417" s="58"/>
      <c r="B417" s="58"/>
      <c r="C417" s="59"/>
      <c r="D417" s="59"/>
      <c r="E417" s="59"/>
      <c r="F417" s="59"/>
      <c r="G417" s="59"/>
      <c r="H417" s="59"/>
      <c r="I417" s="59"/>
      <c r="J417" s="59"/>
      <c r="K417" s="59"/>
      <c r="L417" s="59"/>
    </row>
    <row r="418" spans="1:12" ht="12.75">
      <c r="A418" s="58"/>
      <c r="B418" s="58"/>
      <c r="C418" s="59"/>
      <c r="D418" s="59"/>
      <c r="E418" s="59"/>
      <c r="F418" s="59"/>
      <c r="G418" s="59"/>
      <c r="H418" s="59"/>
      <c r="I418" s="59"/>
      <c r="J418" s="59"/>
      <c r="K418" s="59"/>
      <c r="L418" s="59"/>
    </row>
    <row r="419" spans="1:12" ht="12.75">
      <c r="A419" s="58"/>
      <c r="B419" s="58"/>
      <c r="C419" s="59"/>
      <c r="D419" s="59"/>
      <c r="E419" s="59"/>
      <c r="F419" s="59"/>
      <c r="G419" s="59"/>
      <c r="H419" s="59"/>
      <c r="I419" s="59"/>
      <c r="J419" s="59"/>
      <c r="K419" s="59"/>
      <c r="L419" s="59"/>
    </row>
    <row r="420" spans="1:12" ht="12.75">
      <c r="A420" s="58"/>
      <c r="B420" s="58"/>
      <c r="C420" s="59"/>
      <c r="D420" s="59"/>
      <c r="E420" s="59"/>
      <c r="F420" s="59"/>
      <c r="G420" s="59"/>
      <c r="H420" s="59"/>
      <c r="I420" s="59"/>
      <c r="J420" s="59"/>
      <c r="K420" s="59"/>
      <c r="L420" s="59"/>
    </row>
    <row r="421" spans="1:12" ht="12.75">
      <c r="A421" s="58"/>
      <c r="B421" s="58"/>
      <c r="C421" s="59"/>
      <c r="D421" s="59"/>
      <c r="E421" s="59"/>
      <c r="F421" s="59"/>
      <c r="G421" s="59"/>
      <c r="H421" s="59"/>
      <c r="I421" s="59"/>
      <c r="J421" s="59"/>
      <c r="K421" s="59"/>
      <c r="L421" s="59"/>
    </row>
    <row r="422" spans="1:12" ht="12.75">
      <c r="A422" s="58"/>
      <c r="B422" s="58"/>
      <c r="C422" s="59"/>
      <c r="D422" s="59"/>
      <c r="E422" s="59"/>
      <c r="F422" s="59"/>
      <c r="G422" s="59"/>
      <c r="H422" s="59"/>
      <c r="I422" s="59"/>
      <c r="J422" s="59"/>
      <c r="K422" s="59"/>
      <c r="L422" s="59"/>
    </row>
    <row r="423" spans="1:12" ht="12.75">
      <c r="A423" s="58"/>
      <c r="B423" s="58"/>
      <c r="C423" s="59"/>
      <c r="D423" s="59"/>
      <c r="E423" s="59"/>
      <c r="F423" s="59"/>
      <c r="G423" s="59"/>
      <c r="H423" s="59"/>
      <c r="I423" s="59"/>
      <c r="J423" s="59"/>
      <c r="K423" s="59"/>
      <c r="L423" s="59"/>
    </row>
    <row r="424" spans="1:12" ht="12.75">
      <c r="A424" s="58"/>
      <c r="B424" s="58"/>
      <c r="C424" s="59"/>
      <c r="D424" s="59"/>
      <c r="E424" s="59"/>
      <c r="F424" s="59"/>
      <c r="G424" s="59"/>
      <c r="H424" s="59"/>
      <c r="I424" s="59"/>
      <c r="J424" s="59"/>
      <c r="K424" s="59"/>
      <c r="L424" s="59"/>
    </row>
    <row r="425" spans="1:12" ht="12.7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</row>
    <row r="426" spans="1:12" ht="12.7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</row>
    <row r="427" spans="1:12" ht="12.75" customHeight="1">
      <c r="A427" s="81" t="s">
        <v>146</v>
      </c>
      <c r="B427" s="81" t="s">
        <v>32</v>
      </c>
      <c r="C427" s="81" t="s">
        <v>33</v>
      </c>
      <c r="D427" s="81" t="s">
        <v>34</v>
      </c>
      <c r="E427" s="81" t="s">
        <v>35</v>
      </c>
      <c r="F427" s="82" t="s">
        <v>36</v>
      </c>
      <c r="G427" s="82" t="s">
        <v>37</v>
      </c>
      <c r="H427" s="82"/>
      <c r="I427" s="82"/>
      <c r="J427" s="82" t="s">
        <v>38</v>
      </c>
      <c r="K427" s="82"/>
      <c r="L427" s="82"/>
    </row>
    <row r="428" spans="1:12" ht="12.75" customHeight="1">
      <c r="A428" s="81"/>
      <c r="B428" s="81"/>
      <c r="C428" s="81"/>
      <c r="D428" s="81"/>
      <c r="E428" s="81"/>
      <c r="F428" s="82"/>
      <c r="G428" s="49" t="s">
        <v>39</v>
      </c>
      <c r="H428" s="49" t="s">
        <v>40</v>
      </c>
      <c r="I428" s="49" t="s">
        <v>41</v>
      </c>
      <c r="J428" s="49" t="s">
        <v>42</v>
      </c>
      <c r="K428" s="49" t="s">
        <v>43</v>
      </c>
      <c r="L428" s="49" t="s">
        <v>44</v>
      </c>
    </row>
    <row r="429" spans="1:12" ht="12.75">
      <c r="A429" s="79" t="s">
        <v>45</v>
      </c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</row>
    <row r="430" spans="1:12" ht="12.75">
      <c r="A430" s="1" t="s">
        <v>147</v>
      </c>
      <c r="B430" s="2">
        <v>150</v>
      </c>
      <c r="C430" s="3">
        <v>3.3</v>
      </c>
      <c r="D430" s="3">
        <v>3.1</v>
      </c>
      <c r="E430" s="3">
        <v>12.3</v>
      </c>
      <c r="F430" s="3">
        <v>90</v>
      </c>
      <c r="G430" s="3">
        <v>83.6</v>
      </c>
      <c r="H430" s="3">
        <v>15.4</v>
      </c>
      <c r="I430" s="3">
        <v>0.56</v>
      </c>
      <c r="J430" s="3">
        <v>0.05</v>
      </c>
      <c r="K430" s="3">
        <v>0.1</v>
      </c>
      <c r="L430" s="3">
        <v>0.39</v>
      </c>
    </row>
    <row r="431" spans="1:12" ht="12.75">
      <c r="A431" s="1" t="s">
        <v>79</v>
      </c>
      <c r="B431" s="2">
        <v>150</v>
      </c>
      <c r="C431" s="3">
        <v>2.1</v>
      </c>
      <c r="D431" s="3">
        <v>2.1</v>
      </c>
      <c r="E431" s="3">
        <v>11</v>
      </c>
      <c r="F431" s="3">
        <v>70</v>
      </c>
      <c r="G431" s="3">
        <v>105.86</v>
      </c>
      <c r="H431" s="3">
        <v>12.18</v>
      </c>
      <c r="I431" s="3">
        <v>0.11</v>
      </c>
      <c r="J431" s="3">
        <v>0.03</v>
      </c>
      <c r="K431" s="3">
        <v>0.12</v>
      </c>
      <c r="L431" s="3">
        <v>0.52</v>
      </c>
    </row>
    <row r="432" spans="1:12" ht="12.75">
      <c r="A432" s="42" t="s">
        <v>49</v>
      </c>
      <c r="B432" s="43" t="s">
        <v>50</v>
      </c>
      <c r="C432" s="44">
        <v>2.4</v>
      </c>
      <c r="D432" s="44">
        <v>4.4</v>
      </c>
      <c r="E432" s="44">
        <v>14.5</v>
      </c>
      <c r="F432" s="44">
        <v>109</v>
      </c>
      <c r="G432" s="44">
        <v>7.5</v>
      </c>
      <c r="H432" s="44">
        <v>9.9</v>
      </c>
      <c r="I432" s="44">
        <v>0.61</v>
      </c>
      <c r="J432" s="44">
        <v>0.05</v>
      </c>
      <c r="K432" s="44">
        <v>0.02</v>
      </c>
      <c r="L432" s="44">
        <v>0</v>
      </c>
    </row>
    <row r="433" spans="1:12" ht="12.75">
      <c r="A433" s="79" t="s">
        <v>51</v>
      </c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</row>
    <row r="434" spans="1:12" ht="12.75">
      <c r="A434" s="53" t="s">
        <v>52</v>
      </c>
      <c r="B434" s="7" t="s">
        <v>5</v>
      </c>
      <c r="C434" s="3">
        <v>0.5</v>
      </c>
      <c r="D434" s="3">
        <v>0.2</v>
      </c>
      <c r="E434" s="3">
        <v>20.2</v>
      </c>
      <c r="F434" s="3">
        <v>83</v>
      </c>
      <c r="G434" s="3">
        <v>8.32</v>
      </c>
      <c r="H434" s="3">
        <v>2.22</v>
      </c>
      <c r="I434" s="3">
        <v>0.43</v>
      </c>
      <c r="J434" s="3">
        <v>0.01</v>
      </c>
      <c r="K434" s="3">
        <v>0.04</v>
      </c>
      <c r="L434" s="3">
        <v>60</v>
      </c>
    </row>
    <row r="435" spans="1:12" ht="12.7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</row>
    <row r="436" spans="1:12" ht="12.75">
      <c r="A436" s="79" t="s">
        <v>53</v>
      </c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</row>
    <row r="437" spans="1:12" ht="12.75">
      <c r="A437" s="38" t="s">
        <v>148</v>
      </c>
      <c r="B437" s="56" t="s">
        <v>55</v>
      </c>
      <c r="C437" s="40">
        <v>1.3</v>
      </c>
      <c r="D437" s="40">
        <v>3</v>
      </c>
      <c r="E437" s="40">
        <v>9.3</v>
      </c>
      <c r="F437" s="40">
        <v>71</v>
      </c>
      <c r="G437" s="40">
        <v>9.35</v>
      </c>
      <c r="H437" s="40">
        <v>13.51</v>
      </c>
      <c r="I437" s="40">
        <v>0.51</v>
      </c>
      <c r="J437" s="40">
        <v>0.05</v>
      </c>
      <c r="K437" s="40">
        <v>0.03</v>
      </c>
      <c r="L437" s="40">
        <v>4.02</v>
      </c>
    </row>
    <row r="438" spans="1:12" ht="12.75">
      <c r="A438" s="41" t="s">
        <v>149</v>
      </c>
      <c r="B438" s="46" t="s">
        <v>57</v>
      </c>
      <c r="C438" s="40">
        <v>15.8</v>
      </c>
      <c r="D438" s="40">
        <v>15.9</v>
      </c>
      <c r="E438" s="40">
        <v>13.5</v>
      </c>
      <c r="F438" s="40">
        <v>261</v>
      </c>
      <c r="G438" s="40">
        <v>18.02</v>
      </c>
      <c r="H438" s="40">
        <v>36.9</v>
      </c>
      <c r="I438" s="40">
        <v>2.86</v>
      </c>
      <c r="J438" s="40">
        <v>0.2</v>
      </c>
      <c r="K438" s="40">
        <v>0.14</v>
      </c>
      <c r="L438" s="40">
        <v>6.27</v>
      </c>
    </row>
    <row r="439" spans="1:12" ht="12.75">
      <c r="A439" s="1" t="s">
        <v>150</v>
      </c>
      <c r="B439" s="7" t="s">
        <v>11</v>
      </c>
      <c r="C439" s="3">
        <v>1.5</v>
      </c>
      <c r="D439" s="3">
        <v>3.7</v>
      </c>
      <c r="E439" s="3">
        <v>2.1</v>
      </c>
      <c r="F439" s="3">
        <v>47</v>
      </c>
      <c r="G439" s="3">
        <v>18.67</v>
      </c>
      <c r="H439" s="3">
        <v>6.48</v>
      </c>
      <c r="I439" s="3">
        <v>0.38</v>
      </c>
      <c r="J439" s="3">
        <v>0.02</v>
      </c>
      <c r="K439" s="3">
        <v>0.04</v>
      </c>
      <c r="L439" s="3">
        <v>5.3</v>
      </c>
    </row>
    <row r="440" spans="1:12" ht="12.75">
      <c r="A440" s="53" t="s">
        <v>103</v>
      </c>
      <c r="B440" s="7" t="s">
        <v>5</v>
      </c>
      <c r="C440" s="3">
        <v>0.7</v>
      </c>
      <c r="D440" s="3">
        <v>0.04</v>
      </c>
      <c r="E440" s="3">
        <v>20.6</v>
      </c>
      <c r="F440" s="3">
        <v>82</v>
      </c>
      <c r="G440" s="3">
        <v>21.52</v>
      </c>
      <c r="H440" s="3">
        <v>13.7</v>
      </c>
      <c r="I440" s="3">
        <v>0.46</v>
      </c>
      <c r="J440" s="3">
        <v>0.01</v>
      </c>
      <c r="K440" s="3">
        <v>0.02</v>
      </c>
      <c r="L440" s="3">
        <v>0.24</v>
      </c>
    </row>
    <row r="441" spans="1:12" ht="12.75">
      <c r="A441" s="9" t="s">
        <v>61</v>
      </c>
      <c r="B441" s="7" t="s">
        <v>88</v>
      </c>
      <c r="C441" s="3">
        <v>2.64</v>
      </c>
      <c r="D441" s="3">
        <v>0.48</v>
      </c>
      <c r="E441" s="3">
        <v>13.36</v>
      </c>
      <c r="F441" s="3">
        <v>69.51</v>
      </c>
      <c r="G441" s="3">
        <v>14</v>
      </c>
      <c r="H441" s="3">
        <v>0</v>
      </c>
      <c r="I441" s="3">
        <v>0.07</v>
      </c>
      <c r="J441" s="3">
        <v>0.03</v>
      </c>
      <c r="K441" s="3">
        <v>0.03</v>
      </c>
      <c r="L441" s="3">
        <v>0</v>
      </c>
    </row>
    <row r="442" spans="1:12" ht="12.7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</row>
    <row r="443" spans="1:12" ht="12.75">
      <c r="A443" s="50"/>
      <c r="B443" s="54"/>
      <c r="C443" s="52"/>
      <c r="D443" s="52"/>
      <c r="E443" s="52"/>
      <c r="F443" s="52"/>
      <c r="G443" s="52"/>
      <c r="H443" s="52"/>
      <c r="I443" s="52"/>
      <c r="J443" s="52"/>
      <c r="K443" s="52"/>
      <c r="L443" s="52"/>
    </row>
    <row r="444" spans="1:12" ht="12.75">
      <c r="A444" s="79" t="s">
        <v>63</v>
      </c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</row>
    <row r="445" spans="1:12" ht="12.75">
      <c r="A445" s="9" t="s">
        <v>151</v>
      </c>
      <c r="B445" s="7" t="s">
        <v>11</v>
      </c>
      <c r="C445" s="3">
        <v>0.5</v>
      </c>
      <c r="D445" s="3">
        <v>0.9</v>
      </c>
      <c r="E445" s="3">
        <v>2.9</v>
      </c>
      <c r="F445" s="3">
        <v>22</v>
      </c>
      <c r="G445" s="3">
        <v>9.29</v>
      </c>
      <c r="H445" s="3">
        <v>6.46</v>
      </c>
      <c r="I445" s="3">
        <v>0.27</v>
      </c>
      <c r="J445" s="3">
        <v>0.01</v>
      </c>
      <c r="K445" s="3">
        <v>0.01</v>
      </c>
      <c r="L445" s="3">
        <v>2.07</v>
      </c>
    </row>
    <row r="446" spans="1:12" ht="12.75">
      <c r="A446" s="53" t="s">
        <v>152</v>
      </c>
      <c r="B446" s="7" t="s">
        <v>13</v>
      </c>
      <c r="C446" s="3">
        <v>4</v>
      </c>
      <c r="D446" s="3">
        <v>3.7</v>
      </c>
      <c r="E446" s="3">
        <v>24.1</v>
      </c>
      <c r="F446" s="3">
        <v>147</v>
      </c>
      <c r="G446" s="3">
        <v>8.33</v>
      </c>
      <c r="H446" s="3">
        <v>5.25</v>
      </c>
      <c r="I446" s="3">
        <v>0.44</v>
      </c>
      <c r="J446" s="3">
        <v>0.04</v>
      </c>
      <c r="K446" s="3">
        <v>0.02</v>
      </c>
      <c r="L446" s="3">
        <v>0</v>
      </c>
    </row>
    <row r="447" spans="1:12" ht="12.75">
      <c r="A447" s="41" t="s">
        <v>48</v>
      </c>
      <c r="B447" s="39">
        <v>150</v>
      </c>
      <c r="C447" s="40">
        <v>0.1</v>
      </c>
      <c r="D447" s="40">
        <v>0.02</v>
      </c>
      <c r="E447" s="40">
        <v>4.6</v>
      </c>
      <c r="F447" s="40">
        <v>18</v>
      </c>
      <c r="G447" s="40">
        <v>0.13</v>
      </c>
      <c r="H447" s="40">
        <v>0</v>
      </c>
      <c r="I447" s="40">
        <v>0.01</v>
      </c>
      <c r="J447" s="40">
        <v>0</v>
      </c>
      <c r="K447" s="40">
        <v>0</v>
      </c>
      <c r="L447" s="40">
        <v>0</v>
      </c>
    </row>
    <row r="448" spans="1:12" ht="12.75">
      <c r="A448" s="41" t="s">
        <v>68</v>
      </c>
      <c r="B448" s="46" t="s">
        <v>132</v>
      </c>
      <c r="C448" s="40">
        <v>1.35</v>
      </c>
      <c r="D448" s="40">
        <v>0.45</v>
      </c>
      <c r="E448" s="40">
        <v>18.9</v>
      </c>
      <c r="F448" s="40">
        <v>81.81</v>
      </c>
      <c r="G448" s="40">
        <v>7.2</v>
      </c>
      <c r="H448" s="40">
        <v>0</v>
      </c>
      <c r="I448" s="40">
        <v>0.54</v>
      </c>
      <c r="J448" s="40">
        <v>0.04</v>
      </c>
      <c r="K448" s="40">
        <v>0.05</v>
      </c>
      <c r="L448" s="40">
        <v>9</v>
      </c>
    </row>
    <row r="449" spans="1:12" ht="12.75">
      <c r="A449" s="9" t="s">
        <v>67</v>
      </c>
      <c r="B449" s="7" t="s">
        <v>62</v>
      </c>
      <c r="C449" s="3">
        <v>2.38</v>
      </c>
      <c r="D449" s="3">
        <v>0.3</v>
      </c>
      <c r="E449" s="3">
        <v>14.5</v>
      </c>
      <c r="F449" s="3">
        <v>71.4</v>
      </c>
      <c r="G449" s="3">
        <v>6.9</v>
      </c>
      <c r="H449" s="3">
        <v>0</v>
      </c>
      <c r="I449" s="3">
        <v>0.6</v>
      </c>
      <c r="J449" s="3">
        <v>0.04</v>
      </c>
      <c r="K449" s="3">
        <v>0.02</v>
      </c>
      <c r="L449" s="3">
        <v>0</v>
      </c>
    </row>
    <row r="450" spans="1:12" ht="12.75">
      <c r="A450" s="80" t="s">
        <v>69</v>
      </c>
      <c r="B450" s="80"/>
      <c r="C450" s="3">
        <f>C430+C431+C432+C434+C437+C438+C440+C441+C445+C446+C448+C449</f>
        <v>36.970000000000006</v>
      </c>
      <c r="D450" s="3">
        <v>46.42</v>
      </c>
      <c r="E450" s="3">
        <f>E430+E431+E432+E434+E437+E438+E439+E440+E445+E446+E447+E449</f>
        <v>149.6</v>
      </c>
      <c r="F450" s="3">
        <f>F430+F431+F432+F434+F437+F438+F439+F440+F441+F445+F446++F448+F449</f>
        <v>1204.72</v>
      </c>
      <c r="G450" s="3">
        <f>G430+G431+G432+G434+G438+G439+G445+G447+G449</f>
        <v>258.28999999999996</v>
      </c>
      <c r="H450" s="3">
        <f>H430+H431+H432+H434+H437+H438+H439+H440+H445+H446</f>
        <v>121.99999999999999</v>
      </c>
      <c r="I450" s="3">
        <f>I430+I431+I432+I434+I437+I438+I439+I440+I441+I445+I446+I447+I448+I449</f>
        <v>7.85</v>
      </c>
      <c r="J450" s="3">
        <f>J430+J431+J432+J434+J437+J438+J439+J440+J445+J446+J447+J448+J449</f>
        <v>0.55</v>
      </c>
      <c r="K450" s="3">
        <f>K430+K431+K432+K434+K437+K438+K439+K440+K441+K445+K446+K447+K448+K449</f>
        <v>0.64</v>
      </c>
      <c r="L450" s="3">
        <f>L430+L431+L434+L437+L438+L439+L445+L448</f>
        <v>87.56999999999998</v>
      </c>
    </row>
    <row r="451" spans="1:12" ht="12.75">
      <c r="A451" s="58"/>
      <c r="B451" s="58"/>
      <c r="C451" s="59"/>
      <c r="D451" s="59"/>
      <c r="E451" s="59"/>
      <c r="F451" s="59"/>
      <c r="G451" s="59"/>
      <c r="H451" s="59"/>
      <c r="I451" s="59"/>
      <c r="J451" s="59"/>
      <c r="K451" s="59"/>
      <c r="L451" s="59"/>
    </row>
    <row r="452" spans="1:12" ht="12.75">
      <c r="A452" s="58"/>
      <c r="B452" s="58"/>
      <c r="C452" s="59"/>
      <c r="D452" s="59"/>
      <c r="E452" s="59"/>
      <c r="F452" s="59"/>
      <c r="G452" s="59"/>
      <c r="H452" s="59"/>
      <c r="I452" s="59"/>
      <c r="J452" s="59"/>
      <c r="K452" s="59"/>
      <c r="L452" s="59"/>
    </row>
    <row r="453" spans="1:12" ht="12.75">
      <c r="A453" s="58"/>
      <c r="B453" s="58"/>
      <c r="C453" s="59"/>
      <c r="D453" s="59"/>
      <c r="E453" s="59"/>
      <c r="F453" s="59"/>
      <c r="G453" s="59"/>
      <c r="H453" s="59"/>
      <c r="I453" s="59"/>
      <c r="J453" s="59"/>
      <c r="K453" s="59"/>
      <c r="L453" s="59"/>
    </row>
    <row r="454" spans="1:12" ht="12.75">
      <c r="A454" s="58"/>
      <c r="B454" s="58"/>
      <c r="C454" s="59"/>
      <c r="D454" s="59"/>
      <c r="E454" s="59"/>
      <c r="F454" s="59"/>
      <c r="G454" s="59"/>
      <c r="H454" s="59"/>
      <c r="I454" s="59"/>
      <c r="J454" s="59"/>
      <c r="K454" s="59"/>
      <c r="L454" s="59"/>
    </row>
    <row r="455" spans="1:12" ht="12.75">
      <c r="A455" s="58"/>
      <c r="B455" s="58"/>
      <c r="C455" s="59"/>
      <c r="D455" s="59"/>
      <c r="E455" s="59"/>
      <c r="F455" s="59"/>
      <c r="G455" s="59"/>
      <c r="H455" s="59"/>
      <c r="I455" s="59"/>
      <c r="J455" s="59"/>
      <c r="K455" s="59"/>
      <c r="L455" s="59"/>
    </row>
    <row r="456" spans="1:12" ht="12.75">
      <c r="A456" s="58"/>
      <c r="B456" s="58"/>
      <c r="C456" s="59"/>
      <c r="D456" s="59"/>
      <c r="E456" s="59"/>
      <c r="F456" s="59"/>
      <c r="G456" s="59"/>
      <c r="H456" s="59"/>
      <c r="I456" s="59"/>
      <c r="J456" s="59"/>
      <c r="K456" s="59"/>
      <c r="L456" s="59"/>
    </row>
    <row r="457" spans="1:12" ht="12.75">
      <c r="A457" s="58"/>
      <c r="B457" s="58"/>
      <c r="C457" s="59"/>
      <c r="D457" s="59"/>
      <c r="E457" s="59"/>
      <c r="F457" s="59"/>
      <c r="G457" s="59"/>
      <c r="H457" s="59"/>
      <c r="I457" s="59"/>
      <c r="J457" s="59"/>
      <c r="K457" s="59"/>
      <c r="L457" s="59"/>
    </row>
    <row r="458" spans="1:12" ht="12.75">
      <c r="A458" s="58"/>
      <c r="B458" s="58"/>
      <c r="C458" s="59"/>
      <c r="D458" s="59"/>
      <c r="E458" s="59"/>
      <c r="F458" s="59"/>
      <c r="G458" s="59"/>
      <c r="H458" s="59"/>
      <c r="I458" s="59"/>
      <c r="J458" s="59"/>
      <c r="K458" s="59"/>
      <c r="L458" s="59"/>
    </row>
    <row r="459" spans="1:12" ht="12.75">
      <c r="A459" s="58"/>
      <c r="B459" s="58"/>
      <c r="C459" s="59"/>
      <c r="D459" s="59"/>
      <c r="E459" s="59"/>
      <c r="F459" s="59"/>
      <c r="G459" s="59"/>
      <c r="H459" s="59"/>
      <c r="I459" s="59"/>
      <c r="J459" s="59"/>
      <c r="K459" s="59"/>
      <c r="L459" s="59"/>
    </row>
    <row r="460" spans="1:12" ht="12.7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12.7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12.75">
      <c r="A462" s="58"/>
      <c r="B462" s="58"/>
      <c r="C462" s="59"/>
      <c r="D462" s="59"/>
      <c r="E462" s="59"/>
      <c r="F462" s="59"/>
      <c r="G462" s="59"/>
      <c r="H462" s="59"/>
      <c r="I462" s="59"/>
      <c r="J462" s="59"/>
      <c r="K462" s="59"/>
      <c r="L462" s="59"/>
    </row>
    <row r="464" spans="1:12" ht="12.75" customHeight="1">
      <c r="A464" s="78" t="s">
        <v>146</v>
      </c>
      <c r="B464" s="78" t="s">
        <v>32</v>
      </c>
      <c r="C464" s="78" t="s">
        <v>33</v>
      </c>
      <c r="D464" s="78" t="s">
        <v>34</v>
      </c>
      <c r="E464" s="78" t="s">
        <v>35</v>
      </c>
      <c r="F464" s="77" t="s">
        <v>36</v>
      </c>
      <c r="G464" s="77" t="s">
        <v>37</v>
      </c>
      <c r="H464" s="77"/>
      <c r="I464" s="77"/>
      <c r="J464" s="77" t="s">
        <v>38</v>
      </c>
      <c r="K464" s="77"/>
      <c r="L464" s="77"/>
    </row>
    <row r="465" spans="1:12" ht="12.75" customHeight="1">
      <c r="A465" s="78"/>
      <c r="B465" s="78"/>
      <c r="C465" s="78"/>
      <c r="D465" s="78"/>
      <c r="E465" s="78"/>
      <c r="F465" s="77"/>
      <c r="G465" s="37" t="s">
        <v>39</v>
      </c>
      <c r="H465" s="49" t="s">
        <v>40</v>
      </c>
      <c r="I465" s="37" t="s">
        <v>41</v>
      </c>
      <c r="J465" s="37" t="s">
        <v>42</v>
      </c>
      <c r="K465" s="37" t="s">
        <v>43</v>
      </c>
      <c r="L465" s="37" t="s">
        <v>44</v>
      </c>
    </row>
    <row r="466" spans="1:12" ht="12.75">
      <c r="A466" s="75" t="s">
        <v>45</v>
      </c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</row>
    <row r="467" spans="1:12" ht="12.75">
      <c r="A467" s="38" t="s">
        <v>153</v>
      </c>
      <c r="B467" s="60">
        <v>250</v>
      </c>
      <c r="C467" s="3">
        <v>5.5</v>
      </c>
      <c r="D467" s="3">
        <v>5.2</v>
      </c>
      <c r="E467" s="3">
        <v>20.5</v>
      </c>
      <c r="F467" s="3">
        <v>150</v>
      </c>
      <c r="G467" s="3">
        <v>139.33</v>
      </c>
      <c r="H467" s="3">
        <v>25.67</v>
      </c>
      <c r="I467" s="3">
        <v>0.94</v>
      </c>
      <c r="J467" s="3">
        <v>0.08</v>
      </c>
      <c r="K467" s="3">
        <v>0.17</v>
      </c>
      <c r="L467" s="3">
        <v>0.65</v>
      </c>
    </row>
    <row r="468" spans="1:12" ht="12.75">
      <c r="A468" s="1" t="s">
        <v>79</v>
      </c>
      <c r="B468" s="2">
        <v>200</v>
      </c>
      <c r="C468" s="3">
        <v>2.8</v>
      </c>
      <c r="D468" s="3">
        <v>2.8</v>
      </c>
      <c r="E468" s="3">
        <v>14.7</v>
      </c>
      <c r="F468" s="3">
        <v>93</v>
      </c>
      <c r="G468" s="3">
        <v>79.4</v>
      </c>
      <c r="H468" s="3">
        <v>9.14</v>
      </c>
      <c r="I468" s="3">
        <v>0.08</v>
      </c>
      <c r="J468" s="3">
        <v>0.02</v>
      </c>
      <c r="K468" s="3">
        <v>0.09</v>
      </c>
      <c r="L468" s="3">
        <v>0.39</v>
      </c>
    </row>
    <row r="469" spans="1:12" ht="12.75">
      <c r="A469" s="50" t="s">
        <v>49</v>
      </c>
      <c r="B469" s="51" t="s">
        <v>71</v>
      </c>
      <c r="C469" s="52">
        <v>2.4</v>
      </c>
      <c r="D469" s="52">
        <v>8.6</v>
      </c>
      <c r="E469" s="52">
        <v>14.6</v>
      </c>
      <c r="F469" s="52">
        <v>146</v>
      </c>
      <c r="G469" s="52">
        <v>8.1</v>
      </c>
      <c r="H469" s="52">
        <v>9.9</v>
      </c>
      <c r="I469" s="52">
        <v>0.62</v>
      </c>
      <c r="J469" s="52">
        <v>0.05</v>
      </c>
      <c r="K469" s="52">
        <v>0.03</v>
      </c>
      <c r="L469" s="52">
        <v>0</v>
      </c>
    </row>
    <row r="470" spans="1:12" ht="12.75">
      <c r="A470" s="75" t="s">
        <v>51</v>
      </c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</row>
    <row r="471" spans="1:12" ht="12.75">
      <c r="A471" s="53" t="s">
        <v>52</v>
      </c>
      <c r="B471" s="56" t="s">
        <v>25</v>
      </c>
      <c r="C471" s="40">
        <v>0.6000000000000001</v>
      </c>
      <c r="D471" s="40">
        <v>0.30000000000000004</v>
      </c>
      <c r="E471" s="40">
        <v>27</v>
      </c>
      <c r="F471" s="40">
        <v>111</v>
      </c>
      <c r="G471" s="40">
        <v>11.09</v>
      </c>
      <c r="H471" s="40">
        <v>2.96</v>
      </c>
      <c r="I471" s="40">
        <v>0.5700000000000001</v>
      </c>
      <c r="J471" s="40">
        <v>0.01</v>
      </c>
      <c r="K471" s="40">
        <v>0.05</v>
      </c>
      <c r="L471" s="40">
        <v>80</v>
      </c>
    </row>
    <row r="472" spans="1:12" ht="12.7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</row>
    <row r="473" spans="1:12" ht="12.75">
      <c r="A473" s="75" t="s">
        <v>53</v>
      </c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</row>
    <row r="474" spans="1:12" ht="12.75">
      <c r="A474" s="38" t="s">
        <v>148</v>
      </c>
      <c r="B474" s="56" t="s">
        <v>72</v>
      </c>
      <c r="C474" s="40">
        <v>1.7000000000000002</v>
      </c>
      <c r="D474" s="40">
        <v>4.2</v>
      </c>
      <c r="E474" s="40">
        <v>12.3</v>
      </c>
      <c r="F474" s="40">
        <v>96</v>
      </c>
      <c r="G474" s="40">
        <v>12.46</v>
      </c>
      <c r="H474" s="40">
        <v>17.99</v>
      </c>
      <c r="I474" s="40">
        <v>0.68</v>
      </c>
      <c r="J474" s="40">
        <v>0.06</v>
      </c>
      <c r="K474" s="40">
        <v>0.05</v>
      </c>
      <c r="L474" s="40">
        <v>5.36</v>
      </c>
    </row>
    <row r="475" spans="1:12" ht="12.75">
      <c r="A475" s="41" t="s">
        <v>149</v>
      </c>
      <c r="B475" s="56" t="s">
        <v>154</v>
      </c>
      <c r="C475" s="40">
        <v>22.2</v>
      </c>
      <c r="D475" s="40">
        <v>22.7</v>
      </c>
      <c r="E475" s="40">
        <v>20.3</v>
      </c>
      <c r="F475" s="40">
        <v>375</v>
      </c>
      <c r="G475" s="40">
        <v>26.36</v>
      </c>
      <c r="H475" s="40">
        <v>53.69</v>
      </c>
      <c r="I475" s="40">
        <v>4.08</v>
      </c>
      <c r="J475" s="40">
        <v>0.17</v>
      </c>
      <c r="K475" s="40">
        <v>0.21</v>
      </c>
      <c r="L475" s="40">
        <v>9.4</v>
      </c>
    </row>
    <row r="476" spans="1:12" ht="12.75">
      <c r="A476" s="61" t="s">
        <v>150</v>
      </c>
      <c r="B476" s="62" t="s">
        <v>13</v>
      </c>
      <c r="C476" s="63">
        <v>2.3</v>
      </c>
      <c r="D476" s="63">
        <v>5.5</v>
      </c>
      <c r="E476" s="63">
        <v>3.1</v>
      </c>
      <c r="F476" s="63">
        <v>71</v>
      </c>
      <c r="G476" s="63">
        <v>27.99</v>
      </c>
      <c r="H476" s="63">
        <v>9.72</v>
      </c>
      <c r="I476" s="63">
        <v>0.5700000000000001</v>
      </c>
      <c r="J476" s="63">
        <v>0.03</v>
      </c>
      <c r="K476" s="63">
        <v>0.05</v>
      </c>
      <c r="L476" s="63">
        <v>7.93</v>
      </c>
    </row>
    <row r="477" spans="1:12" ht="12.75">
      <c r="A477" s="53" t="s">
        <v>103</v>
      </c>
      <c r="B477" s="7" t="s">
        <v>25</v>
      </c>
      <c r="C477" s="3">
        <v>1</v>
      </c>
      <c r="D477" s="3">
        <v>0.05</v>
      </c>
      <c r="E477" s="3">
        <v>27.5</v>
      </c>
      <c r="F477" s="3">
        <v>110</v>
      </c>
      <c r="G477" s="3">
        <v>28.69</v>
      </c>
      <c r="H477" s="3">
        <v>18.27</v>
      </c>
      <c r="I477" s="3">
        <v>0.61</v>
      </c>
      <c r="J477" s="3">
        <v>0.01</v>
      </c>
      <c r="K477" s="3">
        <v>0.03</v>
      </c>
      <c r="L477" s="3">
        <v>0.32</v>
      </c>
    </row>
    <row r="478" spans="1:12" ht="12.75">
      <c r="A478" s="64" t="s">
        <v>61</v>
      </c>
      <c r="B478" s="62" t="s">
        <v>121</v>
      </c>
      <c r="C478" s="63">
        <v>2.97</v>
      </c>
      <c r="D478" s="63">
        <v>0.54</v>
      </c>
      <c r="E478" s="63">
        <v>15.03</v>
      </c>
      <c r="F478" s="63">
        <v>78.2</v>
      </c>
      <c r="G478" s="63">
        <v>15.72</v>
      </c>
      <c r="H478" s="63">
        <v>0</v>
      </c>
      <c r="I478" s="63">
        <v>1.76</v>
      </c>
      <c r="J478" s="63">
        <v>0.08</v>
      </c>
      <c r="K478" s="63">
        <v>0.04</v>
      </c>
      <c r="L478" s="63">
        <v>0</v>
      </c>
    </row>
    <row r="479" spans="1:12" ht="12.7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</row>
    <row r="480" spans="1:12" ht="12.75">
      <c r="A480" s="64"/>
      <c r="B480" s="65"/>
      <c r="C480" s="63"/>
      <c r="D480" s="63"/>
      <c r="E480" s="63"/>
      <c r="F480" s="63"/>
      <c r="G480" s="63"/>
      <c r="H480" s="63"/>
      <c r="I480" s="63"/>
      <c r="J480" s="63"/>
      <c r="K480" s="63"/>
      <c r="L480" s="63"/>
    </row>
    <row r="481" spans="1:12" ht="12.75">
      <c r="A481" s="75" t="s">
        <v>63</v>
      </c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</row>
    <row r="482" spans="1:12" ht="12.75">
      <c r="A482" s="9" t="s">
        <v>151</v>
      </c>
      <c r="B482" s="56" t="s">
        <v>13</v>
      </c>
      <c r="C482" s="40">
        <v>0.8</v>
      </c>
      <c r="D482" s="40">
        <v>1.4</v>
      </c>
      <c r="E482" s="40">
        <v>4.3</v>
      </c>
      <c r="F482" s="40">
        <v>33</v>
      </c>
      <c r="G482" s="40">
        <v>13.94</v>
      </c>
      <c r="H482" s="40">
        <v>9.7</v>
      </c>
      <c r="I482" s="40">
        <v>0.41</v>
      </c>
      <c r="J482" s="40">
        <v>0.02</v>
      </c>
      <c r="K482" s="40">
        <v>0.02</v>
      </c>
      <c r="L482" s="40">
        <v>3.11</v>
      </c>
    </row>
    <row r="483" spans="1:12" ht="12.75">
      <c r="A483" s="53" t="s">
        <v>152</v>
      </c>
      <c r="B483" s="56" t="s">
        <v>9</v>
      </c>
      <c r="C483" s="40">
        <v>4.6</v>
      </c>
      <c r="D483" s="40">
        <v>4.3</v>
      </c>
      <c r="E483" s="40">
        <v>28.1</v>
      </c>
      <c r="F483" s="40">
        <v>171</v>
      </c>
      <c r="G483" s="40">
        <v>9.72</v>
      </c>
      <c r="H483" s="40">
        <v>6.12</v>
      </c>
      <c r="I483" s="40">
        <v>0.52</v>
      </c>
      <c r="J483" s="40">
        <v>0.05</v>
      </c>
      <c r="K483" s="40">
        <v>0.03</v>
      </c>
      <c r="L483" s="40">
        <v>0</v>
      </c>
    </row>
    <row r="484" spans="1:12" ht="12.75">
      <c r="A484" s="41" t="s">
        <v>48</v>
      </c>
      <c r="B484" s="39">
        <v>200</v>
      </c>
      <c r="C484" s="40">
        <v>0.1</v>
      </c>
      <c r="D484" s="40">
        <v>0.03</v>
      </c>
      <c r="E484" s="40">
        <v>9.1</v>
      </c>
      <c r="F484" s="40">
        <v>25</v>
      </c>
      <c r="G484" s="40">
        <v>0.26</v>
      </c>
      <c r="H484" s="40">
        <v>0</v>
      </c>
      <c r="I484" s="40">
        <v>0.03</v>
      </c>
      <c r="J484" s="40">
        <v>0</v>
      </c>
      <c r="K484" s="40">
        <v>0</v>
      </c>
      <c r="L484" s="40">
        <v>0</v>
      </c>
    </row>
    <row r="485" spans="1:12" ht="12.75">
      <c r="A485" s="41" t="s">
        <v>68</v>
      </c>
      <c r="B485" s="46" t="s">
        <v>132</v>
      </c>
      <c r="C485" s="40">
        <v>1.35</v>
      </c>
      <c r="D485" s="40">
        <v>0.45</v>
      </c>
      <c r="E485" s="40">
        <v>18.9</v>
      </c>
      <c r="F485" s="40">
        <v>81.81</v>
      </c>
      <c r="G485" s="40">
        <v>7.2</v>
      </c>
      <c r="H485" s="40">
        <v>0</v>
      </c>
      <c r="I485" s="40">
        <v>0.54</v>
      </c>
      <c r="J485" s="40">
        <v>0.04</v>
      </c>
      <c r="K485" s="40">
        <v>0.05</v>
      </c>
      <c r="L485" s="40">
        <v>9</v>
      </c>
    </row>
    <row r="486" spans="1:12" ht="12.75">
      <c r="A486" s="9" t="s">
        <v>67</v>
      </c>
      <c r="B486" s="7" t="s">
        <v>8</v>
      </c>
      <c r="C486" s="3">
        <v>3.96</v>
      </c>
      <c r="D486" s="3">
        <v>0.5</v>
      </c>
      <c r="E486" s="3">
        <v>24.16</v>
      </c>
      <c r="F486" s="3">
        <v>119</v>
      </c>
      <c r="G486" s="3">
        <v>11.5</v>
      </c>
      <c r="H486" s="3">
        <v>0</v>
      </c>
      <c r="I486" s="3">
        <v>1</v>
      </c>
      <c r="J486" s="3">
        <v>0.08</v>
      </c>
      <c r="K486" s="3">
        <v>0.04</v>
      </c>
      <c r="L486" s="3">
        <v>0</v>
      </c>
    </row>
    <row r="487" spans="1:12" ht="12.75">
      <c r="A487" s="76" t="s">
        <v>76</v>
      </c>
      <c r="B487" s="76"/>
      <c r="C487" s="40">
        <f>C467+C468+C469+C471+C474+C475+C476+C477+C478+C482+C483+C484+C485+C486</f>
        <v>52.28</v>
      </c>
      <c r="D487" s="40">
        <f>D467+D468+D469+D471+D474+D475+D476+D477+D478+D482+D483+D484+D485+D486</f>
        <v>56.56999999999999</v>
      </c>
      <c r="E487" s="40">
        <f>E467+E468+E469+E471+E474+E475+E476+E477+E478+E482+E483+E484+E485+E486</f>
        <v>239.59</v>
      </c>
      <c r="F487" s="40">
        <f>F467+F468+F469+F471+F474+F475+F476+F478+F482+F483+F484+F485+F486</f>
        <v>1550.01</v>
      </c>
      <c r="G487" s="40">
        <f>G467+G468+G469+G471+G474+G475+G476+G477+G478+G482+G483+G484+G485+G486</f>
        <v>391.76000000000005</v>
      </c>
      <c r="H487" s="40">
        <f>H467+H468+H469+H471+H474+H475+H476+H477+H478+H482+H483</f>
        <v>163.16</v>
      </c>
      <c r="I487" s="40">
        <f>I467+I468+I469+I471+I482+I483+I484+I485+I486</f>
        <v>4.71</v>
      </c>
      <c r="J487" s="40">
        <f>J467+J468+J469+J471+J474+J475+J478+J484++J485+J486</f>
        <v>0.59</v>
      </c>
      <c r="K487" s="40">
        <f>K467+K468+K469+K471+K474+K475+K485+K486</f>
        <v>0.6900000000000001</v>
      </c>
      <c r="L487" s="40">
        <f>L467+L468+L471+L474+L475+L476+L477+L482+L485</f>
        <v>116.16000000000001</v>
      </c>
    </row>
    <row r="488" spans="1:12" ht="12.75">
      <c r="A488" s="66"/>
      <c r="B488" s="66"/>
      <c r="C488" s="67"/>
      <c r="D488" s="67"/>
      <c r="E488" s="67"/>
      <c r="F488" s="67"/>
      <c r="G488" s="67"/>
      <c r="H488" s="67"/>
      <c r="I488" s="67"/>
      <c r="J488" s="67"/>
      <c r="K488" s="67"/>
      <c r="L488" s="67"/>
    </row>
    <row r="489" spans="1:12" ht="12.75">
      <c r="A489" s="66"/>
      <c r="B489" s="66"/>
      <c r="C489" s="67"/>
      <c r="D489" s="67"/>
      <c r="E489" s="67"/>
      <c r="F489" s="67"/>
      <c r="G489" s="67"/>
      <c r="H489" s="67"/>
      <c r="I489" s="67"/>
      <c r="J489" s="67"/>
      <c r="K489" s="67"/>
      <c r="L489" s="67"/>
    </row>
    <row r="490" spans="1:12" ht="12.75">
      <c r="A490" s="66"/>
      <c r="B490" s="66"/>
      <c r="C490" s="67"/>
      <c r="D490" s="67"/>
      <c r="E490" s="67"/>
      <c r="F490" s="67"/>
      <c r="G490" s="67"/>
      <c r="H490" s="67"/>
      <c r="I490" s="67"/>
      <c r="J490" s="67"/>
      <c r="K490" s="67"/>
      <c r="L490" s="67"/>
    </row>
    <row r="491" spans="1:12" ht="12.75">
      <c r="A491" s="66"/>
      <c r="B491" s="66"/>
      <c r="C491" s="67"/>
      <c r="D491" s="67"/>
      <c r="E491" s="67"/>
      <c r="F491" s="67"/>
      <c r="G491" s="67"/>
      <c r="H491" s="67"/>
      <c r="I491" s="67"/>
      <c r="J491" s="67"/>
      <c r="K491" s="67"/>
      <c r="L491" s="67"/>
    </row>
    <row r="492" spans="1:12" ht="12.7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12.7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12.75">
      <c r="A494" s="66"/>
      <c r="B494" s="66"/>
      <c r="C494" s="67"/>
      <c r="D494" s="67"/>
      <c r="E494" s="67"/>
      <c r="F494" s="67"/>
      <c r="G494" s="67"/>
      <c r="H494" s="67"/>
      <c r="I494" s="67"/>
      <c r="J494" s="67"/>
      <c r="K494" s="67"/>
      <c r="L494" s="67"/>
    </row>
    <row r="495" spans="1:12" ht="12.75">
      <c r="A495" s="66"/>
      <c r="B495" s="66"/>
      <c r="C495" s="67"/>
      <c r="D495" s="67"/>
      <c r="E495" s="67"/>
      <c r="F495" s="67"/>
      <c r="G495" s="67"/>
      <c r="H495" s="67"/>
      <c r="I495" s="67"/>
      <c r="J495" s="67"/>
      <c r="K495" s="67"/>
      <c r="L495" s="67"/>
    </row>
    <row r="496" spans="1:12" ht="12.75">
      <c r="A496" s="66"/>
      <c r="B496" s="66"/>
      <c r="C496" s="67"/>
      <c r="D496" s="67"/>
      <c r="E496" s="67"/>
      <c r="F496" s="67"/>
      <c r="G496" s="67"/>
      <c r="H496" s="67"/>
      <c r="I496" s="67"/>
      <c r="J496" s="67"/>
      <c r="K496" s="67"/>
      <c r="L496" s="67"/>
    </row>
    <row r="497" spans="1:12" ht="12.75">
      <c r="A497" s="66"/>
      <c r="B497" s="66"/>
      <c r="C497" s="67"/>
      <c r="D497" s="67"/>
      <c r="E497" s="67"/>
      <c r="F497" s="67"/>
      <c r="G497" s="67"/>
      <c r="H497" s="67"/>
      <c r="I497" s="67"/>
      <c r="J497" s="67"/>
      <c r="K497" s="67"/>
      <c r="L497" s="67"/>
    </row>
    <row r="498" spans="1:12" ht="12.75">
      <c r="A498" s="66"/>
      <c r="B498" s="66"/>
      <c r="C498" s="67"/>
      <c r="D498" s="67"/>
      <c r="E498" s="67"/>
      <c r="F498" s="67"/>
      <c r="G498" s="67"/>
      <c r="H498" s="67"/>
      <c r="I498" s="67"/>
      <c r="J498" s="67"/>
      <c r="K498" s="67"/>
      <c r="L498" s="67"/>
    </row>
    <row r="499" spans="1:12" ht="12.75">
      <c r="A499" s="66"/>
      <c r="B499" s="66"/>
      <c r="C499" s="67"/>
      <c r="D499" s="67"/>
      <c r="E499" s="67"/>
      <c r="F499" s="67"/>
      <c r="G499" s="67"/>
      <c r="H499" s="67"/>
      <c r="I499" s="67"/>
      <c r="J499" s="67"/>
      <c r="K499" s="67"/>
      <c r="L499" s="67"/>
    </row>
    <row r="500" spans="1:12" ht="12.75">
      <c r="A500" s="66"/>
      <c r="B500" s="66"/>
      <c r="C500" s="67"/>
      <c r="D500" s="67"/>
      <c r="E500" s="67"/>
      <c r="F500" s="67"/>
      <c r="G500" s="67"/>
      <c r="H500" s="67"/>
      <c r="I500" s="67"/>
      <c r="J500" s="67"/>
      <c r="K500" s="67"/>
      <c r="L500" s="67"/>
    </row>
    <row r="502" spans="1:12" ht="12.75" customHeight="1">
      <c r="A502" s="78" t="s">
        <v>155</v>
      </c>
      <c r="B502" s="78" t="s">
        <v>32</v>
      </c>
      <c r="C502" s="78" t="s">
        <v>33</v>
      </c>
      <c r="D502" s="78" t="s">
        <v>34</v>
      </c>
      <c r="E502" s="78" t="s">
        <v>35</v>
      </c>
      <c r="F502" s="77" t="s">
        <v>36</v>
      </c>
      <c r="G502" s="77" t="s">
        <v>37</v>
      </c>
      <c r="H502" s="77"/>
      <c r="I502" s="77"/>
      <c r="J502" s="77" t="s">
        <v>38</v>
      </c>
      <c r="K502" s="77"/>
      <c r="L502" s="77"/>
    </row>
    <row r="503" spans="1:12" ht="12.75" customHeight="1">
      <c r="A503" s="78"/>
      <c r="B503" s="78"/>
      <c r="C503" s="78"/>
      <c r="D503" s="78"/>
      <c r="E503" s="78"/>
      <c r="F503" s="77"/>
      <c r="G503" s="37" t="s">
        <v>39</v>
      </c>
      <c r="H503" s="49" t="s">
        <v>40</v>
      </c>
      <c r="I503" s="37" t="s">
        <v>41</v>
      </c>
      <c r="J503" s="37" t="s">
        <v>42</v>
      </c>
      <c r="K503" s="37" t="s">
        <v>43</v>
      </c>
      <c r="L503" s="37" t="s">
        <v>44</v>
      </c>
    </row>
    <row r="504" spans="1:12" ht="12.75">
      <c r="A504" s="75" t="s">
        <v>45</v>
      </c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</row>
    <row r="505" spans="1:12" ht="12.75">
      <c r="A505" s="38" t="s">
        <v>156</v>
      </c>
      <c r="B505" s="39" t="s">
        <v>2</v>
      </c>
      <c r="C505" s="40">
        <v>4.7</v>
      </c>
      <c r="D505" s="40">
        <v>6.1</v>
      </c>
      <c r="E505" s="40">
        <v>25.1</v>
      </c>
      <c r="F505" s="40">
        <v>174</v>
      </c>
      <c r="G505" s="40">
        <v>95.32</v>
      </c>
      <c r="H505" s="40">
        <v>27.8</v>
      </c>
      <c r="I505" s="40">
        <v>0.6000000000000001</v>
      </c>
      <c r="J505" s="40">
        <v>0.09</v>
      </c>
      <c r="K505" s="40">
        <v>0.12</v>
      </c>
      <c r="L505" s="40">
        <v>0.4</v>
      </c>
    </row>
    <row r="506" spans="1:12" ht="12.75">
      <c r="A506" s="1" t="s">
        <v>94</v>
      </c>
      <c r="B506" s="2">
        <v>150</v>
      </c>
      <c r="C506" s="3">
        <v>2.4</v>
      </c>
      <c r="D506" s="3">
        <v>2.3</v>
      </c>
      <c r="E506" s="3">
        <v>10.2</v>
      </c>
      <c r="F506" s="3">
        <v>69</v>
      </c>
      <c r="G506" s="3">
        <v>81.09</v>
      </c>
      <c r="H506" s="3">
        <v>14.68</v>
      </c>
      <c r="I506" s="3">
        <v>0.37</v>
      </c>
      <c r="J506" s="3">
        <v>0.02</v>
      </c>
      <c r="K506" s="3">
        <v>0.09</v>
      </c>
      <c r="L506" s="3">
        <v>0.39</v>
      </c>
    </row>
    <row r="507" spans="1:12" ht="12.75">
      <c r="A507" s="55" t="s">
        <v>95</v>
      </c>
      <c r="B507" s="51" t="s">
        <v>96</v>
      </c>
      <c r="C507" s="52">
        <v>6.7</v>
      </c>
      <c r="D507" s="52">
        <v>9.9</v>
      </c>
      <c r="E507" s="52">
        <v>13.2</v>
      </c>
      <c r="F507" s="52">
        <v>167</v>
      </c>
      <c r="G507" s="52">
        <v>165.2</v>
      </c>
      <c r="H507" s="52">
        <v>17</v>
      </c>
      <c r="I507" s="52">
        <v>0.6</v>
      </c>
      <c r="J507" s="52">
        <v>0.04</v>
      </c>
      <c r="K507" s="52">
        <v>0.07</v>
      </c>
      <c r="L507" s="52">
        <v>0.05</v>
      </c>
    </row>
    <row r="508" spans="1:12" ht="12.7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</row>
    <row r="509" spans="1:12" ht="12.75">
      <c r="A509" s="68"/>
      <c r="B509" s="43"/>
      <c r="C509" s="44"/>
      <c r="D509" s="44"/>
      <c r="E509" s="44"/>
      <c r="F509" s="44"/>
      <c r="G509" s="44"/>
      <c r="H509" s="44"/>
      <c r="I509" s="44"/>
      <c r="J509" s="44"/>
      <c r="K509" s="44"/>
      <c r="L509" s="44"/>
    </row>
    <row r="510" spans="1:12" ht="12.75">
      <c r="A510" s="75" t="s">
        <v>51</v>
      </c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</row>
    <row r="511" spans="1:12" ht="12.75">
      <c r="A511" s="53" t="s">
        <v>80</v>
      </c>
      <c r="B511" s="7">
        <v>150</v>
      </c>
      <c r="C511" s="3">
        <v>4.1</v>
      </c>
      <c r="D511" s="3">
        <v>4.6</v>
      </c>
      <c r="E511" s="3">
        <v>6.4</v>
      </c>
      <c r="F511" s="3">
        <v>82</v>
      </c>
      <c r="G511" s="3">
        <v>158.4</v>
      </c>
      <c r="H511" s="3">
        <v>18.27</v>
      </c>
      <c r="I511" s="3">
        <v>0.13</v>
      </c>
      <c r="J511" s="3">
        <v>0.04</v>
      </c>
      <c r="K511" s="3">
        <v>0.18</v>
      </c>
      <c r="L511" s="3">
        <v>0.78</v>
      </c>
    </row>
    <row r="512" spans="1:12" ht="12.75">
      <c r="A512" s="50" t="s">
        <v>81</v>
      </c>
      <c r="B512" s="51">
        <v>15</v>
      </c>
      <c r="C512" s="52">
        <v>0.96</v>
      </c>
      <c r="D512" s="52">
        <v>2.52</v>
      </c>
      <c r="E512" s="52">
        <v>10.28</v>
      </c>
      <c r="F512" s="52">
        <v>65.57</v>
      </c>
      <c r="G512" s="52">
        <v>3.45</v>
      </c>
      <c r="H512" s="52">
        <v>0</v>
      </c>
      <c r="I512" s="52">
        <v>0.12</v>
      </c>
      <c r="J512" s="52">
        <v>0.02</v>
      </c>
      <c r="K512" s="52">
        <v>0.01</v>
      </c>
      <c r="L512" s="52">
        <v>0</v>
      </c>
    </row>
    <row r="513" spans="1:12" ht="12.75">
      <c r="A513" s="75" t="s">
        <v>53</v>
      </c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</row>
    <row r="514" spans="1:12" ht="12.75">
      <c r="A514" s="1" t="s">
        <v>157</v>
      </c>
      <c r="B514" s="7" t="s">
        <v>5</v>
      </c>
      <c r="C514" s="3">
        <v>1.2</v>
      </c>
      <c r="D514" s="3">
        <v>1.8</v>
      </c>
      <c r="E514" s="3">
        <v>8.7</v>
      </c>
      <c r="F514" s="3">
        <v>56</v>
      </c>
      <c r="G514" s="3">
        <v>7.77</v>
      </c>
      <c r="H514" s="3">
        <v>0</v>
      </c>
      <c r="I514" s="3">
        <v>0.46</v>
      </c>
      <c r="J514" s="3">
        <v>0.05</v>
      </c>
      <c r="K514" s="3">
        <v>0.03</v>
      </c>
      <c r="L514" s="3">
        <v>3.96</v>
      </c>
    </row>
    <row r="515" spans="1:12" ht="12.75">
      <c r="A515" s="9" t="s">
        <v>104</v>
      </c>
      <c r="B515" s="7" t="s">
        <v>29</v>
      </c>
      <c r="C515" s="3">
        <v>2.6</v>
      </c>
      <c r="D515" s="3">
        <v>3.9</v>
      </c>
      <c r="E515" s="3">
        <v>11.3</v>
      </c>
      <c r="F515" s="3">
        <v>90</v>
      </c>
      <c r="G515" s="3">
        <v>61.56</v>
      </c>
      <c r="H515" s="3">
        <v>23.6</v>
      </c>
      <c r="I515" s="3">
        <v>0.91</v>
      </c>
      <c r="J515" s="3">
        <v>0.04</v>
      </c>
      <c r="K515" s="3">
        <v>0.05</v>
      </c>
      <c r="L515" s="3">
        <v>19.77</v>
      </c>
    </row>
    <row r="516" spans="1:12" ht="12.75">
      <c r="A516" s="38" t="s">
        <v>158</v>
      </c>
      <c r="B516" s="56" t="s">
        <v>71</v>
      </c>
      <c r="C516" s="40">
        <v>15.2</v>
      </c>
      <c r="D516" s="40">
        <v>18.4</v>
      </c>
      <c r="E516" s="40">
        <v>1.5</v>
      </c>
      <c r="F516" s="40">
        <v>233</v>
      </c>
      <c r="G516" s="40">
        <v>25.15</v>
      </c>
      <c r="H516" s="40">
        <v>12.68</v>
      </c>
      <c r="I516" s="40">
        <v>1.23</v>
      </c>
      <c r="J516" s="40">
        <v>0.03</v>
      </c>
      <c r="K516" s="40">
        <v>0.11</v>
      </c>
      <c r="L516" s="40">
        <v>0.21</v>
      </c>
    </row>
    <row r="517" spans="1:12" ht="25.5">
      <c r="A517" s="38" t="s">
        <v>159</v>
      </c>
      <c r="B517" s="56" t="s">
        <v>11</v>
      </c>
      <c r="C517" s="40">
        <v>0.5</v>
      </c>
      <c r="D517" s="40">
        <v>2.9</v>
      </c>
      <c r="E517" s="40">
        <v>3.2</v>
      </c>
      <c r="F517" s="40">
        <v>42</v>
      </c>
      <c r="G517" s="40">
        <v>13.76</v>
      </c>
      <c r="H517" s="40">
        <v>7.47</v>
      </c>
      <c r="I517" s="40">
        <v>0.48</v>
      </c>
      <c r="J517" s="40">
        <v>0.01</v>
      </c>
      <c r="K517" s="40">
        <v>0.01</v>
      </c>
      <c r="L517" s="40">
        <v>0.75</v>
      </c>
    </row>
    <row r="518" spans="1:12" ht="12.75">
      <c r="A518" s="53" t="s">
        <v>87</v>
      </c>
      <c r="B518" s="7" t="s">
        <v>5</v>
      </c>
      <c r="C518" s="3">
        <v>0.7</v>
      </c>
      <c r="D518" s="3">
        <v>0.04</v>
      </c>
      <c r="E518" s="3">
        <v>20.6</v>
      </c>
      <c r="F518" s="3">
        <v>82</v>
      </c>
      <c r="G518" s="3">
        <v>21.52</v>
      </c>
      <c r="H518" s="3">
        <v>13.7</v>
      </c>
      <c r="I518" s="3">
        <v>0.46</v>
      </c>
      <c r="J518" s="3">
        <v>0.01</v>
      </c>
      <c r="K518" s="3">
        <v>0.02</v>
      </c>
      <c r="L518" s="3">
        <v>0.24</v>
      </c>
    </row>
    <row r="519" spans="1:12" ht="12.75">
      <c r="A519" s="41" t="s">
        <v>61</v>
      </c>
      <c r="B519" s="56" t="s">
        <v>88</v>
      </c>
      <c r="C519" s="40">
        <v>2.64</v>
      </c>
      <c r="D519" s="40">
        <v>0.48</v>
      </c>
      <c r="E519" s="40">
        <v>13.36</v>
      </c>
      <c r="F519" s="40">
        <v>69.51</v>
      </c>
      <c r="G519" s="40">
        <v>14</v>
      </c>
      <c r="H519" s="40">
        <v>0</v>
      </c>
      <c r="I519" s="40">
        <v>0.07</v>
      </c>
      <c r="J519" s="40">
        <v>0.03</v>
      </c>
      <c r="K519" s="40">
        <v>0.03</v>
      </c>
      <c r="L519" s="40">
        <v>0</v>
      </c>
    </row>
    <row r="520" spans="1:12" ht="12.75">
      <c r="A520" s="42"/>
      <c r="B520" s="47"/>
      <c r="C520" s="44"/>
      <c r="D520" s="44"/>
      <c r="E520" s="44"/>
      <c r="F520" s="44"/>
      <c r="G520" s="44"/>
      <c r="H520" s="44"/>
      <c r="I520" s="44"/>
      <c r="J520" s="44"/>
      <c r="K520" s="44"/>
      <c r="L520" s="44"/>
    </row>
    <row r="521" spans="1:12" ht="12.75">
      <c r="A521" s="75" t="s">
        <v>63</v>
      </c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</row>
    <row r="522" spans="1:12" ht="12.75">
      <c r="A522" s="41" t="s">
        <v>160</v>
      </c>
      <c r="B522" s="46" t="s">
        <v>132</v>
      </c>
      <c r="C522" s="40">
        <v>14.2</v>
      </c>
      <c r="D522" s="40">
        <v>6.9</v>
      </c>
      <c r="E522" s="40">
        <v>2.8</v>
      </c>
      <c r="F522" s="40">
        <v>130</v>
      </c>
      <c r="G522" s="40">
        <v>16.05</v>
      </c>
      <c r="H522" s="40">
        <v>21.7</v>
      </c>
      <c r="I522" s="40">
        <v>0.52</v>
      </c>
      <c r="J522" s="40">
        <v>0.11</v>
      </c>
      <c r="K522" s="40">
        <v>0.09</v>
      </c>
      <c r="L522" s="40">
        <v>1.44</v>
      </c>
    </row>
    <row r="523" spans="1:12" ht="12.75">
      <c r="A523" s="45" t="s">
        <v>161</v>
      </c>
      <c r="B523" s="56" t="s">
        <v>29</v>
      </c>
      <c r="C523" s="40">
        <v>2.4</v>
      </c>
      <c r="D523" s="40">
        <v>3.7</v>
      </c>
      <c r="E523" s="40">
        <v>16.1</v>
      </c>
      <c r="F523" s="40">
        <v>109</v>
      </c>
      <c r="G523" s="40">
        <v>28.5</v>
      </c>
      <c r="H523" s="40">
        <v>22.8</v>
      </c>
      <c r="I523" s="40">
        <v>0.83</v>
      </c>
      <c r="J523" s="40">
        <v>0</v>
      </c>
      <c r="K523" s="40">
        <v>0.08</v>
      </c>
      <c r="L523" s="40">
        <v>8.34</v>
      </c>
    </row>
    <row r="524" spans="1:12" ht="12.75">
      <c r="A524" s="41" t="s">
        <v>48</v>
      </c>
      <c r="B524" s="39">
        <v>150</v>
      </c>
      <c r="C524" s="40">
        <v>0.1</v>
      </c>
      <c r="D524" s="40">
        <v>0.02</v>
      </c>
      <c r="E524" s="40">
        <v>4.6</v>
      </c>
      <c r="F524" s="40">
        <v>18</v>
      </c>
      <c r="G524" s="40">
        <v>0.13</v>
      </c>
      <c r="H524" s="40">
        <v>0</v>
      </c>
      <c r="I524" s="40">
        <v>0.01</v>
      </c>
      <c r="J524" s="40">
        <v>0</v>
      </c>
      <c r="K524" s="40">
        <v>0</v>
      </c>
      <c r="L524" s="40">
        <v>0</v>
      </c>
    </row>
    <row r="525" spans="1:12" ht="12.75">
      <c r="A525" s="9" t="s">
        <v>67</v>
      </c>
      <c r="B525" s="7" t="s">
        <v>62</v>
      </c>
      <c r="C525" s="3">
        <v>2.38</v>
      </c>
      <c r="D525" s="3">
        <v>0.3</v>
      </c>
      <c r="E525" s="3">
        <v>14.5</v>
      </c>
      <c r="F525" s="3">
        <v>71.4</v>
      </c>
      <c r="G525" s="3">
        <v>6.9</v>
      </c>
      <c r="H525" s="3">
        <v>0</v>
      </c>
      <c r="I525" s="3">
        <v>0.6</v>
      </c>
      <c r="J525" s="3">
        <v>0.04</v>
      </c>
      <c r="K525" s="3">
        <v>0.02</v>
      </c>
      <c r="L525" s="3">
        <v>0</v>
      </c>
    </row>
    <row r="526" spans="1:12" ht="12.75">
      <c r="A526" s="76" t="s">
        <v>69</v>
      </c>
      <c r="B526" s="76"/>
      <c r="C526" s="40">
        <f>C505+C506+C507+C511+C512+C514+C515+C516+C517+C522+C523+C525</f>
        <v>57.34</v>
      </c>
      <c r="D526" s="40">
        <f>D505+D506+D507+D511+D512+D514+D515+D522+D523+D524+D525</f>
        <v>42.04</v>
      </c>
      <c r="E526" s="40">
        <f>E505+E506+E507+E511+E512+E514+E515+E516+E517+E518+E519+E522+E525</f>
        <v>141.14</v>
      </c>
      <c r="F526" s="40">
        <f>F505+F506+F507+F511+F512+F514+F515+F516+F517+F518+F519+F522+F523+F524+F525</f>
        <v>1458.48</v>
      </c>
      <c r="G526" s="40">
        <f>G505+G506+G507+G511+G512+G514+G515+G516+G517+G518+G519+G522+G523+G524+G525</f>
        <v>698.7999999999998</v>
      </c>
      <c r="H526" s="40">
        <f>H505+H506+H507+H511+H512+H514+H515+H516+H517+H518+H519+H522+H523+H524</f>
        <v>179.7</v>
      </c>
      <c r="I526" s="40">
        <f>I505+I506+I507+I511+I512+I514+I515+I516+I517+I518+I522+I523+I524+I525</f>
        <v>7.32</v>
      </c>
      <c r="J526" s="40">
        <f>J505+J506+J507+J511++J515+J518+J519+J522+J523+J524+J525</f>
        <v>0.42</v>
      </c>
      <c r="K526" s="40">
        <f>K505+K506+K507+K511+K512+K514+K515+K516+K517+K518+K519+K522+K523+K524+K525</f>
        <v>0.91</v>
      </c>
      <c r="L526" s="40">
        <f>L505+L506+L507+L511+L514+L515+L516+L517+L518+L522+L523+L525</f>
        <v>36.33</v>
      </c>
    </row>
    <row r="527" spans="1:12" ht="12.75">
      <c r="A527" s="66"/>
      <c r="B527" s="66"/>
      <c r="C527" s="67"/>
      <c r="D527" s="67"/>
      <c r="E527" s="67"/>
      <c r="F527" s="67"/>
      <c r="G527" s="67"/>
      <c r="H527" s="67"/>
      <c r="I527" s="67"/>
      <c r="J527" s="67"/>
      <c r="K527" s="67"/>
      <c r="L527" s="67"/>
    </row>
    <row r="528" spans="1:12" ht="12.75">
      <c r="A528" s="66"/>
      <c r="B528" s="66"/>
      <c r="C528" s="67"/>
      <c r="D528" s="67"/>
      <c r="E528" s="67"/>
      <c r="F528" s="67"/>
      <c r="G528" s="67"/>
      <c r="H528" s="67"/>
      <c r="I528" s="67"/>
      <c r="J528" s="67"/>
      <c r="K528" s="67"/>
      <c r="L528" s="67"/>
    </row>
    <row r="529" spans="1:12" ht="12.75">
      <c r="A529" s="66"/>
      <c r="B529" s="66"/>
      <c r="C529" s="67"/>
      <c r="D529" s="67"/>
      <c r="E529" s="67"/>
      <c r="F529" s="67"/>
      <c r="G529" s="67"/>
      <c r="H529" s="67"/>
      <c r="I529" s="67"/>
      <c r="J529" s="67"/>
      <c r="K529" s="67"/>
      <c r="L529" s="67"/>
    </row>
    <row r="530" spans="1:12" ht="12.75">
      <c r="A530" s="66"/>
      <c r="B530" s="66"/>
      <c r="C530" s="67"/>
      <c r="D530" s="67"/>
      <c r="E530" s="67"/>
      <c r="F530" s="67"/>
      <c r="G530" s="67"/>
      <c r="H530" s="67"/>
      <c r="I530" s="67"/>
      <c r="J530" s="67"/>
      <c r="K530" s="67"/>
      <c r="L530" s="67"/>
    </row>
    <row r="531" spans="1:12" ht="12.75">
      <c r="A531" s="66"/>
      <c r="B531" s="66"/>
      <c r="C531" s="67"/>
      <c r="D531" s="67"/>
      <c r="E531" s="67"/>
      <c r="F531" s="67"/>
      <c r="G531" s="67"/>
      <c r="H531" s="67"/>
      <c r="I531" s="67"/>
      <c r="J531" s="67"/>
      <c r="K531" s="67"/>
      <c r="L531" s="67"/>
    </row>
    <row r="532" spans="1:12" ht="12.75">
      <c r="A532" s="66"/>
      <c r="B532" s="66"/>
      <c r="C532" s="67"/>
      <c r="D532" s="67"/>
      <c r="E532" s="67"/>
      <c r="F532" s="67"/>
      <c r="G532" s="67"/>
      <c r="H532" s="67"/>
      <c r="I532" s="67"/>
      <c r="J532" s="67"/>
      <c r="K532" s="67"/>
      <c r="L532" s="67"/>
    </row>
    <row r="533" spans="1:12" ht="12.75">
      <c r="A533" s="66"/>
      <c r="B533" s="66"/>
      <c r="C533" s="67"/>
      <c r="D533" s="67"/>
      <c r="E533" s="67"/>
      <c r="F533" s="67"/>
      <c r="G533" s="67"/>
      <c r="H533" s="67"/>
      <c r="I533" s="67"/>
      <c r="J533" s="67"/>
      <c r="K533" s="67"/>
      <c r="L533" s="67"/>
    </row>
    <row r="534" spans="1:12" ht="12.75">
      <c r="A534" s="66"/>
      <c r="B534" s="66"/>
      <c r="C534" s="67"/>
      <c r="D534" s="67"/>
      <c r="E534" s="67"/>
      <c r="F534" s="67"/>
      <c r="G534" s="67"/>
      <c r="H534" s="67"/>
      <c r="I534" s="67"/>
      <c r="J534" s="67"/>
      <c r="K534" s="67"/>
      <c r="L534" s="67"/>
    </row>
    <row r="535" spans="1:12" ht="12.75">
      <c r="A535" s="66"/>
      <c r="B535" s="66"/>
      <c r="C535" s="67"/>
      <c r="D535" s="67"/>
      <c r="E535" s="67"/>
      <c r="F535" s="67"/>
      <c r="G535" s="67"/>
      <c r="H535" s="67"/>
      <c r="I535" s="67"/>
      <c r="J535" s="67"/>
      <c r="K535" s="67"/>
      <c r="L535" s="67"/>
    </row>
    <row r="537" spans="1:12" ht="12.75" customHeight="1">
      <c r="A537" s="78" t="s">
        <v>155</v>
      </c>
      <c r="B537" s="78" t="s">
        <v>32</v>
      </c>
      <c r="C537" s="78" t="s">
        <v>33</v>
      </c>
      <c r="D537" s="78" t="s">
        <v>34</v>
      </c>
      <c r="E537" s="78" t="s">
        <v>35</v>
      </c>
      <c r="F537" s="77" t="s">
        <v>36</v>
      </c>
      <c r="G537" s="77" t="s">
        <v>37</v>
      </c>
      <c r="H537" s="77"/>
      <c r="I537" s="77"/>
      <c r="J537" s="77" t="s">
        <v>38</v>
      </c>
      <c r="K537" s="77"/>
      <c r="L537" s="77"/>
    </row>
    <row r="538" spans="1:12" ht="12.75" customHeight="1">
      <c r="A538" s="78"/>
      <c r="B538" s="78"/>
      <c r="C538" s="78"/>
      <c r="D538" s="78"/>
      <c r="E538" s="78"/>
      <c r="F538" s="77"/>
      <c r="G538" s="37" t="s">
        <v>39</v>
      </c>
      <c r="H538" s="49" t="s">
        <v>40</v>
      </c>
      <c r="I538" s="37" t="s">
        <v>41</v>
      </c>
      <c r="J538" s="37" t="s">
        <v>42</v>
      </c>
      <c r="K538" s="37" t="s">
        <v>43</v>
      </c>
      <c r="L538" s="37" t="s">
        <v>44</v>
      </c>
    </row>
    <row r="539" spans="1:12" ht="12.75">
      <c r="A539" s="75" t="s">
        <v>45</v>
      </c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</row>
    <row r="540" spans="1:12" ht="12.75">
      <c r="A540" s="38" t="s">
        <v>156</v>
      </c>
      <c r="B540" s="39" t="s">
        <v>3</v>
      </c>
      <c r="C540" s="40">
        <v>6.3</v>
      </c>
      <c r="D540" s="40">
        <v>8.1</v>
      </c>
      <c r="E540" s="40">
        <v>33.5</v>
      </c>
      <c r="F540" s="40">
        <v>232</v>
      </c>
      <c r="G540" s="40">
        <v>127.1</v>
      </c>
      <c r="H540" s="40">
        <v>37.07</v>
      </c>
      <c r="I540" s="40">
        <v>0.8</v>
      </c>
      <c r="J540" s="40">
        <v>0.12</v>
      </c>
      <c r="K540" s="40">
        <v>0.16</v>
      </c>
      <c r="L540" s="40">
        <v>0.53</v>
      </c>
    </row>
    <row r="541" spans="1:12" ht="12.75">
      <c r="A541" s="1" t="s">
        <v>94</v>
      </c>
      <c r="B541" s="2">
        <v>200</v>
      </c>
      <c r="C541" s="3">
        <v>3.2</v>
      </c>
      <c r="D541" s="3">
        <v>3.1</v>
      </c>
      <c r="E541" s="3">
        <v>13.5</v>
      </c>
      <c r="F541" s="3">
        <v>93</v>
      </c>
      <c r="G541" s="3">
        <v>108.12</v>
      </c>
      <c r="H541" s="3">
        <v>19.58</v>
      </c>
      <c r="I541" s="3">
        <v>0.5</v>
      </c>
      <c r="J541" s="3">
        <v>0.03</v>
      </c>
      <c r="K541" s="3">
        <v>0.12</v>
      </c>
      <c r="L541" s="3">
        <v>0.52</v>
      </c>
    </row>
    <row r="542" spans="1:12" ht="12.75">
      <c r="A542" s="55" t="s">
        <v>95</v>
      </c>
      <c r="B542" s="51" t="s">
        <v>106</v>
      </c>
      <c r="C542" s="52">
        <v>9.7</v>
      </c>
      <c r="D542" s="52">
        <v>9.9</v>
      </c>
      <c r="E542" s="52">
        <v>30.8</v>
      </c>
      <c r="F542" s="52">
        <v>254</v>
      </c>
      <c r="G542" s="52">
        <v>173.3</v>
      </c>
      <c r="H542" s="52">
        <v>28</v>
      </c>
      <c r="I542" s="52">
        <v>1.3</v>
      </c>
      <c r="J542" s="52">
        <v>0.08</v>
      </c>
      <c r="K542" s="52">
        <v>0.09</v>
      </c>
      <c r="L542" s="52">
        <v>0.05</v>
      </c>
    </row>
    <row r="543" spans="1:12" ht="12.7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</row>
    <row r="544" spans="1:12" ht="12.75">
      <c r="A544" s="68"/>
      <c r="B544" s="43"/>
      <c r="C544" s="44"/>
      <c r="D544" s="44"/>
      <c r="E544" s="44"/>
      <c r="F544" s="44"/>
      <c r="G544" s="44"/>
      <c r="H544" s="44"/>
      <c r="I544" s="44"/>
      <c r="J544" s="44"/>
      <c r="K544" s="44"/>
      <c r="L544" s="44"/>
    </row>
    <row r="545" spans="1:12" ht="12.75">
      <c r="A545" s="75" t="s">
        <v>51</v>
      </c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</row>
    <row r="546" spans="1:12" ht="12.75">
      <c r="A546" s="53" t="s">
        <v>80</v>
      </c>
      <c r="B546" s="7" t="s">
        <v>25</v>
      </c>
      <c r="C546" s="3">
        <v>5.5</v>
      </c>
      <c r="D546" s="3">
        <v>6.2</v>
      </c>
      <c r="E546" s="3">
        <v>8.6</v>
      </c>
      <c r="F546" s="3">
        <v>110</v>
      </c>
      <c r="G546" s="3">
        <v>211.2</v>
      </c>
      <c r="H546" s="3">
        <v>24.36</v>
      </c>
      <c r="I546" s="3">
        <v>0.17</v>
      </c>
      <c r="J546" s="3">
        <v>0.06</v>
      </c>
      <c r="K546" s="3">
        <v>0.24</v>
      </c>
      <c r="L546" s="3">
        <v>1.04</v>
      </c>
    </row>
    <row r="547" spans="1:12" ht="12.75">
      <c r="A547" s="50" t="s">
        <v>81</v>
      </c>
      <c r="B547" s="51">
        <v>15</v>
      </c>
      <c r="C547" s="52">
        <v>0.96</v>
      </c>
      <c r="D547" s="52">
        <v>2.52</v>
      </c>
      <c r="E547" s="52">
        <v>10.28</v>
      </c>
      <c r="F547" s="52">
        <v>65.57</v>
      </c>
      <c r="G547" s="52">
        <v>3.45</v>
      </c>
      <c r="H547" s="52">
        <v>0</v>
      </c>
      <c r="I547" s="52">
        <v>0.12</v>
      </c>
      <c r="J547" s="52">
        <v>0.02</v>
      </c>
      <c r="K547" s="52">
        <v>0.01</v>
      </c>
      <c r="L547" s="52">
        <v>0</v>
      </c>
    </row>
    <row r="548" spans="1:12" ht="12.75">
      <c r="A548" s="75" t="s">
        <v>53</v>
      </c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</row>
    <row r="549" spans="1:12" ht="12.75">
      <c r="A549" s="38" t="s">
        <v>157</v>
      </c>
      <c r="B549" s="56" t="s">
        <v>6</v>
      </c>
      <c r="C549" s="40">
        <v>2.1</v>
      </c>
      <c r="D549" s="40">
        <v>3</v>
      </c>
      <c r="E549" s="40">
        <v>14.4</v>
      </c>
      <c r="F549" s="40">
        <v>94</v>
      </c>
      <c r="G549" s="40">
        <v>12.95</v>
      </c>
      <c r="H549" s="40"/>
      <c r="I549" s="40">
        <v>0.77</v>
      </c>
      <c r="J549" s="40">
        <v>0.08</v>
      </c>
      <c r="K549" s="40">
        <v>0.05</v>
      </c>
      <c r="L549" s="40">
        <v>6.6</v>
      </c>
    </row>
    <row r="550" spans="1:12" ht="12.75">
      <c r="A550" s="9" t="s">
        <v>104</v>
      </c>
      <c r="B550" s="7" t="s">
        <v>5</v>
      </c>
      <c r="C550" s="3">
        <v>3.3</v>
      </c>
      <c r="D550" s="3">
        <v>4.9</v>
      </c>
      <c r="E550" s="3">
        <v>14.1</v>
      </c>
      <c r="F550" s="3">
        <v>113</v>
      </c>
      <c r="G550" s="3">
        <v>76.95</v>
      </c>
      <c r="H550" s="3">
        <v>29.5</v>
      </c>
      <c r="I550" s="3">
        <v>1.13</v>
      </c>
      <c r="J550" s="3">
        <v>0.05</v>
      </c>
      <c r="K550" s="3">
        <v>0.06</v>
      </c>
      <c r="L550" s="3">
        <v>24.7</v>
      </c>
    </row>
    <row r="551" spans="1:12" ht="12.75">
      <c r="A551" s="38" t="s">
        <v>158</v>
      </c>
      <c r="B551" s="56" t="s">
        <v>133</v>
      </c>
      <c r="C551" s="40">
        <v>21.3</v>
      </c>
      <c r="D551" s="40">
        <v>25.6</v>
      </c>
      <c r="E551" s="40">
        <v>2.1</v>
      </c>
      <c r="F551" s="40">
        <v>326</v>
      </c>
      <c r="G551" s="40">
        <v>35.2</v>
      </c>
      <c r="H551" s="40">
        <v>17.76</v>
      </c>
      <c r="I551" s="40">
        <v>1.72</v>
      </c>
      <c r="J551" s="40">
        <v>0.085</v>
      </c>
      <c r="K551" s="40">
        <v>0.16</v>
      </c>
      <c r="L551" s="40">
        <v>0.30000000000000004</v>
      </c>
    </row>
    <row r="552" spans="1:12" ht="25.5">
      <c r="A552" s="38" t="s">
        <v>159</v>
      </c>
      <c r="B552" s="56" t="s">
        <v>13</v>
      </c>
      <c r="C552" s="40">
        <v>0.8</v>
      </c>
      <c r="D552" s="40">
        <v>4.9</v>
      </c>
      <c r="E552" s="40">
        <v>4.8</v>
      </c>
      <c r="F552" s="40">
        <v>66</v>
      </c>
      <c r="G552" s="40">
        <v>20.64</v>
      </c>
      <c r="H552" s="40">
        <v>11.2</v>
      </c>
      <c r="I552" s="40">
        <v>0.72</v>
      </c>
      <c r="J552" s="40">
        <v>0.01</v>
      </c>
      <c r="K552" s="40">
        <v>0.02</v>
      </c>
      <c r="L552" s="40">
        <v>1.12</v>
      </c>
    </row>
    <row r="553" spans="1:12" ht="12.75">
      <c r="A553" s="53" t="s">
        <v>87</v>
      </c>
      <c r="B553" s="7" t="s">
        <v>25</v>
      </c>
      <c r="C553" s="3">
        <v>1</v>
      </c>
      <c r="D553" s="3">
        <v>0.05</v>
      </c>
      <c r="E553" s="3">
        <v>27.5</v>
      </c>
      <c r="F553" s="3">
        <v>110</v>
      </c>
      <c r="G553" s="3">
        <v>28.69</v>
      </c>
      <c r="H553" s="3">
        <v>18.27</v>
      </c>
      <c r="I553" s="3">
        <v>0.61</v>
      </c>
      <c r="J553" s="3">
        <v>0.01</v>
      </c>
      <c r="K553" s="3">
        <v>0.03</v>
      </c>
      <c r="L553" s="3">
        <v>0.32</v>
      </c>
    </row>
    <row r="554" spans="1:12" ht="12.75">
      <c r="A554" s="41" t="s">
        <v>61</v>
      </c>
      <c r="B554" s="56" t="s">
        <v>162</v>
      </c>
      <c r="C554" s="40">
        <v>3.3</v>
      </c>
      <c r="D554" s="40">
        <v>0.6</v>
      </c>
      <c r="E554" s="40">
        <v>16.7</v>
      </c>
      <c r="F554" s="40">
        <v>86.89</v>
      </c>
      <c r="G554" s="40">
        <v>17.5</v>
      </c>
      <c r="H554" s="40">
        <v>0</v>
      </c>
      <c r="I554" s="40">
        <v>1.95</v>
      </c>
      <c r="J554" s="40">
        <v>0.09</v>
      </c>
      <c r="K554" s="40">
        <v>0.04</v>
      </c>
      <c r="L554" s="40">
        <v>0</v>
      </c>
    </row>
    <row r="555" spans="1:12" ht="12.75">
      <c r="A555" s="42"/>
      <c r="B555" s="47"/>
      <c r="C555" s="44"/>
      <c r="D555" s="44"/>
      <c r="E555" s="44"/>
      <c r="F555" s="44"/>
      <c r="G555" s="44"/>
      <c r="H555" s="44"/>
      <c r="I555" s="44"/>
      <c r="J555" s="44"/>
      <c r="K555" s="44"/>
      <c r="L555" s="44"/>
    </row>
    <row r="556" spans="1:12" ht="12.75">
      <c r="A556" s="75" t="s">
        <v>63</v>
      </c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</row>
    <row r="557" spans="1:12" ht="12.75">
      <c r="A557" s="41" t="s">
        <v>160</v>
      </c>
      <c r="B557" s="46" t="s">
        <v>29</v>
      </c>
      <c r="C557" s="40">
        <v>18.9</v>
      </c>
      <c r="D557" s="40">
        <v>9.2</v>
      </c>
      <c r="E557" s="40">
        <v>3.8</v>
      </c>
      <c r="F557" s="40">
        <v>173</v>
      </c>
      <c r="G557" s="40">
        <v>21.4</v>
      </c>
      <c r="H557" s="40">
        <v>28.93</v>
      </c>
      <c r="I557" s="40">
        <v>0.69</v>
      </c>
      <c r="J557" s="40">
        <v>0.15</v>
      </c>
      <c r="K557" s="40">
        <v>0.12</v>
      </c>
      <c r="L557" s="40">
        <v>1.92</v>
      </c>
    </row>
    <row r="558" spans="1:12" ht="12.75">
      <c r="A558" s="45" t="s">
        <v>161</v>
      </c>
      <c r="B558" s="56" t="s">
        <v>5</v>
      </c>
      <c r="C558" s="40">
        <v>3.1</v>
      </c>
      <c r="D558" s="40">
        <v>4.6</v>
      </c>
      <c r="E558" s="40">
        <v>20.1</v>
      </c>
      <c r="F558" s="40">
        <v>137</v>
      </c>
      <c r="G558" s="40">
        <v>35.62</v>
      </c>
      <c r="H558" s="40">
        <v>28.6</v>
      </c>
      <c r="I558" s="40">
        <v>1.04</v>
      </c>
      <c r="J558" s="40">
        <v>0.12</v>
      </c>
      <c r="K558" s="40">
        <v>0.1</v>
      </c>
      <c r="L558" s="40">
        <v>10.4</v>
      </c>
    </row>
    <row r="559" spans="1:12" ht="12.75">
      <c r="A559" s="41" t="s">
        <v>48</v>
      </c>
      <c r="B559" s="39">
        <v>200</v>
      </c>
      <c r="C559" s="40">
        <v>0.1</v>
      </c>
      <c r="D559" s="40">
        <v>0.03</v>
      </c>
      <c r="E559" s="40">
        <v>9.1</v>
      </c>
      <c r="F559" s="40">
        <v>25</v>
      </c>
      <c r="G559" s="40">
        <v>0.26</v>
      </c>
      <c r="H559" s="40">
        <v>0</v>
      </c>
      <c r="I559" s="40">
        <v>0.03</v>
      </c>
      <c r="J559" s="40">
        <v>0</v>
      </c>
      <c r="K559" s="40">
        <v>0</v>
      </c>
      <c r="L559" s="40">
        <v>0</v>
      </c>
    </row>
    <row r="560" spans="1:12" ht="12.75">
      <c r="A560" s="9" t="s">
        <v>67</v>
      </c>
      <c r="B560" s="7" t="s">
        <v>8</v>
      </c>
      <c r="C560" s="3">
        <v>3.96</v>
      </c>
      <c r="D560" s="3">
        <v>0.5</v>
      </c>
      <c r="E560" s="3">
        <v>24.16</v>
      </c>
      <c r="F560" s="3">
        <v>119</v>
      </c>
      <c r="G560" s="3">
        <v>11.5</v>
      </c>
      <c r="H560" s="3">
        <v>0</v>
      </c>
      <c r="I560" s="3">
        <v>1</v>
      </c>
      <c r="J560" s="3">
        <v>0.08</v>
      </c>
      <c r="K560" s="3">
        <v>0.04</v>
      </c>
      <c r="L560" s="3">
        <v>0</v>
      </c>
    </row>
    <row r="561" spans="1:12" ht="12.75">
      <c r="A561" s="76" t="s">
        <v>134</v>
      </c>
      <c r="B561" s="76"/>
      <c r="C561" s="40">
        <f>C540+C541+C542+C546+C547+C549+C550+C551+C552+C553+C554+C557+C558+C560</f>
        <v>83.41999999999997</v>
      </c>
      <c r="D561" s="40">
        <f>D540+D541+D542+D546+D547+D549+D557+D558+D559+D560</f>
        <v>47.15</v>
      </c>
      <c r="E561" s="40">
        <f>E540+E541+E542+E546+E547+E549+E550+E551+E553+E554+E557+E558+E559+E560</f>
        <v>228.63999999999996</v>
      </c>
      <c r="F561" s="40">
        <f>F540+F541+F542+F546+F547+F549+F550+F551+F552+F553+F554+F557+F558+F559+F560</f>
        <v>2004.46</v>
      </c>
      <c r="G561" s="40">
        <f>G540+G541+G542+G546+G547+G549+G550+G551+G552+G553+G554+G557+G558+G559+G560</f>
        <v>883.8800000000002</v>
      </c>
      <c r="H561" s="40">
        <f>H560+H559+H558+H557+H554+H553+H552+H551+H550+H547+H546+H542+H541+H540</f>
        <v>243.26999999999998</v>
      </c>
      <c r="I561" s="40">
        <v>15.89</v>
      </c>
      <c r="J561" s="40">
        <v>0.82</v>
      </c>
      <c r="K561" s="40">
        <v>1.17</v>
      </c>
      <c r="L561" s="40">
        <v>39.89</v>
      </c>
    </row>
    <row r="571" spans="1:12" ht="12.75" customHeight="1">
      <c r="A571" s="78" t="s">
        <v>163</v>
      </c>
      <c r="B571" s="78" t="s">
        <v>32</v>
      </c>
      <c r="C571" s="78" t="s">
        <v>33</v>
      </c>
      <c r="D571" s="78" t="s">
        <v>34</v>
      </c>
      <c r="E571" s="78" t="s">
        <v>35</v>
      </c>
      <c r="F571" s="77" t="s">
        <v>36</v>
      </c>
      <c r="G571" s="77" t="s">
        <v>37</v>
      </c>
      <c r="H571" s="77"/>
      <c r="I571" s="77"/>
      <c r="J571" s="77" t="s">
        <v>38</v>
      </c>
      <c r="K571" s="77"/>
      <c r="L571" s="77"/>
    </row>
    <row r="572" spans="1:12" ht="12.75" customHeight="1">
      <c r="A572" s="78"/>
      <c r="B572" s="78"/>
      <c r="C572" s="78"/>
      <c r="D572" s="78"/>
      <c r="E572" s="78"/>
      <c r="F572" s="77"/>
      <c r="G572" s="37" t="s">
        <v>39</v>
      </c>
      <c r="H572" s="49" t="s">
        <v>40</v>
      </c>
      <c r="I572" s="37" t="s">
        <v>41</v>
      </c>
      <c r="J572" s="37" t="s">
        <v>42</v>
      </c>
      <c r="K572" s="37" t="s">
        <v>43</v>
      </c>
      <c r="L572" s="37" t="s">
        <v>44</v>
      </c>
    </row>
    <row r="573" spans="1:12" ht="12.75">
      <c r="A573" s="75" t="s">
        <v>45</v>
      </c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</row>
    <row r="574" spans="1:12" ht="12.75">
      <c r="A574" s="9" t="s">
        <v>115</v>
      </c>
      <c r="B574" s="7" t="s">
        <v>116</v>
      </c>
      <c r="C574" s="3">
        <v>5.8</v>
      </c>
      <c r="D574" s="3">
        <v>9.5</v>
      </c>
      <c r="E574" s="3">
        <v>1.1</v>
      </c>
      <c r="F574" s="3">
        <v>113</v>
      </c>
      <c r="G574" s="3">
        <v>40.07</v>
      </c>
      <c r="H574" s="3">
        <v>6.72</v>
      </c>
      <c r="I574" s="3">
        <v>1</v>
      </c>
      <c r="J574" s="3">
        <v>0.03</v>
      </c>
      <c r="K574" s="3">
        <v>0.18</v>
      </c>
      <c r="L574" s="3">
        <v>0.09</v>
      </c>
    </row>
    <row r="575" spans="1:12" ht="12.75">
      <c r="A575" s="1" t="s">
        <v>79</v>
      </c>
      <c r="B575" s="2">
        <v>150</v>
      </c>
      <c r="C575" s="3">
        <v>2.1</v>
      </c>
      <c r="D575" s="3">
        <v>2.1</v>
      </c>
      <c r="E575" s="3">
        <v>11</v>
      </c>
      <c r="F575" s="3">
        <v>70</v>
      </c>
      <c r="G575" s="3">
        <v>105.86</v>
      </c>
      <c r="H575" s="3">
        <v>12.18</v>
      </c>
      <c r="I575" s="3">
        <v>0.11</v>
      </c>
      <c r="J575" s="3">
        <v>0.03</v>
      </c>
      <c r="K575" s="3">
        <v>0.12</v>
      </c>
      <c r="L575" s="3">
        <v>0.52</v>
      </c>
    </row>
    <row r="576" spans="1:12" ht="12.75">
      <c r="A576" s="55" t="s">
        <v>95</v>
      </c>
      <c r="B576" s="51" t="s">
        <v>96</v>
      </c>
      <c r="C576" s="52">
        <v>6.7</v>
      </c>
      <c r="D576" s="52">
        <v>9.9</v>
      </c>
      <c r="E576" s="52">
        <v>13.2</v>
      </c>
      <c r="F576" s="52">
        <v>167</v>
      </c>
      <c r="G576" s="52">
        <v>165.2</v>
      </c>
      <c r="H576" s="52">
        <v>17</v>
      </c>
      <c r="I576" s="52">
        <v>0.6</v>
      </c>
      <c r="J576" s="52">
        <v>0.04</v>
      </c>
      <c r="K576" s="52">
        <v>0.07</v>
      </c>
      <c r="L576" s="52">
        <v>0.05</v>
      </c>
    </row>
    <row r="577" spans="1:12" ht="12.75">
      <c r="A577" s="68"/>
      <c r="B577" s="43"/>
      <c r="C577" s="44"/>
      <c r="D577" s="44"/>
      <c r="E577" s="44"/>
      <c r="F577" s="44"/>
      <c r="G577" s="44"/>
      <c r="H577" s="44"/>
      <c r="I577" s="44"/>
      <c r="J577" s="44"/>
      <c r="K577" s="44"/>
      <c r="L577" s="44"/>
    </row>
    <row r="578" spans="1:12" ht="12.75">
      <c r="A578" s="68"/>
      <c r="B578" s="43"/>
      <c r="C578" s="44"/>
      <c r="D578" s="44"/>
      <c r="E578" s="44"/>
      <c r="F578" s="44"/>
      <c r="G578" s="44"/>
      <c r="H578" s="44"/>
      <c r="I578" s="44"/>
      <c r="J578" s="44"/>
      <c r="K578" s="44"/>
      <c r="L578" s="44"/>
    </row>
    <row r="579" spans="1:12" ht="12.75">
      <c r="A579" s="75" t="s">
        <v>51</v>
      </c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</row>
    <row r="580" spans="1:12" ht="12.75">
      <c r="A580" s="53" t="s">
        <v>97</v>
      </c>
      <c r="B580" s="7" t="s">
        <v>25</v>
      </c>
      <c r="C580" s="3">
        <v>5.5</v>
      </c>
      <c r="D580" s="3">
        <v>6.2</v>
      </c>
      <c r="E580" s="3">
        <v>8.62</v>
      </c>
      <c r="F580" s="3">
        <v>110</v>
      </c>
      <c r="G580" s="3">
        <v>211.2</v>
      </c>
      <c r="H580" s="3">
        <v>0</v>
      </c>
      <c r="I580" s="3">
        <v>0.17</v>
      </c>
      <c r="J580" s="3">
        <v>0.06</v>
      </c>
      <c r="K580" s="3">
        <v>0.24</v>
      </c>
      <c r="L580" s="3">
        <v>1.04</v>
      </c>
    </row>
    <row r="581" spans="1:12" ht="12.7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</row>
    <row r="582" spans="1:12" ht="12.75">
      <c r="A582" s="75" t="s">
        <v>53</v>
      </c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</row>
    <row r="583" spans="1:12" ht="25.5">
      <c r="A583" s="38" t="s">
        <v>164</v>
      </c>
      <c r="B583" s="46" t="s">
        <v>165</v>
      </c>
      <c r="C583" s="40">
        <v>4.5</v>
      </c>
      <c r="D583" s="40">
        <v>2.6</v>
      </c>
      <c r="E583" s="40">
        <v>17.7</v>
      </c>
      <c r="F583" s="40">
        <v>114</v>
      </c>
      <c r="G583" s="40">
        <v>18.66</v>
      </c>
      <c r="H583" s="40">
        <v>22.5</v>
      </c>
      <c r="I583" s="40">
        <v>1.33</v>
      </c>
      <c r="J583" s="40">
        <v>0.13</v>
      </c>
      <c r="K583" s="40">
        <v>0.05</v>
      </c>
      <c r="L583" s="40">
        <v>2.76</v>
      </c>
    </row>
    <row r="584" spans="1:12" ht="12.75">
      <c r="A584" s="41" t="s">
        <v>166</v>
      </c>
      <c r="B584" s="46" t="s">
        <v>167</v>
      </c>
      <c r="C584" s="40">
        <v>12.8</v>
      </c>
      <c r="D584" s="40">
        <v>10.4</v>
      </c>
      <c r="E584" s="40">
        <v>6.2</v>
      </c>
      <c r="F584" s="40">
        <v>172</v>
      </c>
      <c r="G584" s="40">
        <v>32.47</v>
      </c>
      <c r="H584" s="40">
        <v>24.15</v>
      </c>
      <c r="I584" s="40">
        <v>1.15</v>
      </c>
      <c r="J584" s="40">
        <v>0.05</v>
      </c>
      <c r="K584" s="40">
        <v>0.13</v>
      </c>
      <c r="L584" s="40">
        <v>0.47</v>
      </c>
    </row>
    <row r="585" spans="1:12" ht="12.75">
      <c r="A585" s="38" t="s">
        <v>168</v>
      </c>
      <c r="B585" s="56" t="s">
        <v>11</v>
      </c>
      <c r="C585" s="40">
        <v>0.9</v>
      </c>
      <c r="D585" s="40">
        <v>2.8</v>
      </c>
      <c r="E585" s="40">
        <v>3.4</v>
      </c>
      <c r="F585" s="40">
        <v>43</v>
      </c>
      <c r="G585" s="40">
        <v>25.04</v>
      </c>
      <c r="H585" s="40">
        <v>9.13</v>
      </c>
      <c r="I585" s="40">
        <v>0.4</v>
      </c>
      <c r="J585" s="40">
        <v>0.01</v>
      </c>
      <c r="K585" s="40">
        <v>0.02</v>
      </c>
      <c r="L585" s="40">
        <v>20</v>
      </c>
    </row>
    <row r="586" spans="1:12" ht="12.75">
      <c r="A586" s="53" t="s">
        <v>103</v>
      </c>
      <c r="B586" s="7" t="s">
        <v>5</v>
      </c>
      <c r="C586" s="3">
        <v>0.7</v>
      </c>
      <c r="D586" s="3">
        <v>0.04</v>
      </c>
      <c r="E586" s="3">
        <v>20.6</v>
      </c>
      <c r="F586" s="3">
        <v>82</v>
      </c>
      <c r="G586" s="3">
        <v>21.52</v>
      </c>
      <c r="H586" s="3">
        <v>13.7</v>
      </c>
      <c r="I586" s="3">
        <v>0.46</v>
      </c>
      <c r="J586" s="3">
        <v>0.01</v>
      </c>
      <c r="K586" s="3">
        <v>0.02</v>
      </c>
      <c r="L586" s="3">
        <v>0.24</v>
      </c>
    </row>
    <row r="587" spans="1:12" ht="12.75">
      <c r="A587" s="42" t="s">
        <v>61</v>
      </c>
      <c r="B587" s="43" t="s">
        <v>62</v>
      </c>
      <c r="C587" s="44">
        <v>1.98</v>
      </c>
      <c r="D587" s="44">
        <v>0.36</v>
      </c>
      <c r="E587" s="44">
        <v>10.02</v>
      </c>
      <c r="F587" s="44">
        <v>52.13</v>
      </c>
      <c r="G587" s="44">
        <v>10.5</v>
      </c>
      <c r="H587" s="44">
        <v>0</v>
      </c>
      <c r="I587" s="44">
        <v>1.17</v>
      </c>
      <c r="J587" s="44">
        <v>0.05</v>
      </c>
      <c r="K587" s="44">
        <v>0.02</v>
      </c>
      <c r="L587" s="44">
        <v>0</v>
      </c>
    </row>
    <row r="588" spans="1:12" ht="12.75">
      <c r="A588" s="41" t="s">
        <v>169</v>
      </c>
      <c r="B588" s="41" t="s">
        <v>170</v>
      </c>
      <c r="C588" s="41">
        <v>4.3</v>
      </c>
      <c r="D588" s="41">
        <v>3.4</v>
      </c>
      <c r="E588" s="41">
        <v>26.7</v>
      </c>
      <c r="F588" s="41">
        <v>157</v>
      </c>
      <c r="G588" s="41">
        <v>7.44</v>
      </c>
      <c r="H588" s="41">
        <v>5.85</v>
      </c>
      <c r="I588" s="41">
        <v>0.59</v>
      </c>
      <c r="J588" s="41">
        <v>0.05</v>
      </c>
      <c r="K588" s="41">
        <v>0.02</v>
      </c>
      <c r="L588" s="69">
        <v>0</v>
      </c>
    </row>
    <row r="589" spans="1:12" ht="12.75">
      <c r="A589" s="70" t="s">
        <v>171</v>
      </c>
      <c r="B589" s="71" t="s">
        <v>59</v>
      </c>
      <c r="C589" s="69">
        <v>0.2</v>
      </c>
      <c r="D589" s="69">
        <v>0.7</v>
      </c>
      <c r="E589" s="69">
        <v>0.9</v>
      </c>
      <c r="F589" s="69">
        <v>11</v>
      </c>
      <c r="G589" s="69">
        <v>0.24</v>
      </c>
      <c r="H589" s="69">
        <v>0.21</v>
      </c>
      <c r="I589" s="69">
        <v>0.02</v>
      </c>
      <c r="J589" s="69">
        <v>0</v>
      </c>
      <c r="K589" s="69">
        <v>0</v>
      </c>
      <c r="L589" s="69">
        <v>0</v>
      </c>
    </row>
    <row r="590" spans="1:12" ht="12.75">
      <c r="A590" s="75" t="s">
        <v>63</v>
      </c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</row>
    <row r="591" spans="1:12" ht="12.75">
      <c r="A591" s="41" t="s">
        <v>172</v>
      </c>
      <c r="B591" s="46" t="s">
        <v>173</v>
      </c>
      <c r="C591" s="40">
        <v>13.7</v>
      </c>
      <c r="D591" s="40">
        <v>8.3</v>
      </c>
      <c r="E591" s="40">
        <v>50.5</v>
      </c>
      <c r="F591" s="40">
        <v>328</v>
      </c>
      <c r="G591" s="40">
        <v>101.81</v>
      </c>
      <c r="H591" s="40">
        <v>15.95</v>
      </c>
      <c r="I591" s="40">
        <v>0.52</v>
      </c>
      <c r="J591" s="40">
        <v>0.41</v>
      </c>
      <c r="K591" s="40">
        <v>0.63</v>
      </c>
      <c r="L591" s="40">
        <v>14.08</v>
      </c>
    </row>
    <row r="592" spans="1:12" ht="12.75">
      <c r="A592" s="45" t="s">
        <v>174</v>
      </c>
      <c r="B592" s="56" t="s">
        <v>11</v>
      </c>
      <c r="C592" s="40">
        <v>0.4</v>
      </c>
      <c r="D592" s="40">
        <v>1.8</v>
      </c>
      <c r="E592" s="40">
        <v>5.8</v>
      </c>
      <c r="F592" s="40">
        <v>40</v>
      </c>
      <c r="G592" s="40">
        <v>8.28</v>
      </c>
      <c r="H592" s="40">
        <v>11.4</v>
      </c>
      <c r="I592" s="40">
        <v>0.22</v>
      </c>
      <c r="J592" s="40">
        <v>0.01</v>
      </c>
      <c r="K592" s="40">
        <v>0.02</v>
      </c>
      <c r="L592" s="40">
        <v>0.69</v>
      </c>
    </row>
    <row r="593" spans="1:12" ht="12.75">
      <c r="A593" s="41" t="s">
        <v>48</v>
      </c>
      <c r="B593" s="39">
        <v>150</v>
      </c>
      <c r="C593" s="40">
        <v>0.1</v>
      </c>
      <c r="D593" s="40">
        <v>0.02</v>
      </c>
      <c r="E593" s="40">
        <v>4.6</v>
      </c>
      <c r="F593" s="40">
        <v>18</v>
      </c>
      <c r="G593" s="40">
        <v>0.13</v>
      </c>
      <c r="H593" s="40">
        <v>0</v>
      </c>
      <c r="I593" s="40">
        <v>0.01</v>
      </c>
      <c r="J593" s="40">
        <v>0</v>
      </c>
      <c r="K593" s="40">
        <v>0</v>
      </c>
      <c r="L593" s="40">
        <v>0</v>
      </c>
    </row>
    <row r="594" spans="1:12" ht="12.75">
      <c r="A594" s="41" t="s">
        <v>118</v>
      </c>
      <c r="B594" s="46" t="s">
        <v>62</v>
      </c>
      <c r="C594" s="40">
        <v>2.38</v>
      </c>
      <c r="D594" s="40">
        <v>0.3</v>
      </c>
      <c r="E594" s="40">
        <v>14.5</v>
      </c>
      <c r="F594" s="40">
        <v>71.4</v>
      </c>
      <c r="G594" s="40">
        <v>6.9</v>
      </c>
      <c r="H594" s="40">
        <v>0</v>
      </c>
      <c r="I594" s="40">
        <v>0.6</v>
      </c>
      <c r="J594" s="40">
        <v>0.04</v>
      </c>
      <c r="K594" s="40">
        <v>0.02</v>
      </c>
      <c r="L594" s="40">
        <v>0</v>
      </c>
    </row>
    <row r="595" spans="1:12" ht="12.75">
      <c r="A595" s="76" t="s">
        <v>69</v>
      </c>
      <c r="B595" s="76"/>
      <c r="C595" s="40">
        <f>C594+C593+C592+C591+C589+C588+C587+C586+C585+C584+C583+C580+C576+C575+C574</f>
        <v>62.059999999999995</v>
      </c>
      <c r="D595" s="40">
        <f>D594+D593+D592+D591+D589+D588+D587+D585+D584+D583+D580+D576+D575+D574</f>
        <v>58.38</v>
      </c>
      <c r="E595" s="40">
        <f>E594+E593+E592+E591+E589+E588+E587+E586+E585+E584+E583+E580+E576+E575+E574</f>
        <v>194.83999999999997</v>
      </c>
      <c r="F595" s="40">
        <f>F594+F593+F592+F591+F589+F588+F587+F586+F585+F584+F583+F580+F576+F575+F574</f>
        <v>1548.53</v>
      </c>
      <c r="G595" s="40">
        <f>G594+G593+G592+G591+G589+G588+G587+G586+G585+G584+G583+G580+G576+G575+G574</f>
        <v>755.32</v>
      </c>
      <c r="H595" s="40">
        <f>H592+H591+H589+H588+H586+H585+H584+H583+H576+H575+H574</f>
        <v>138.79</v>
      </c>
      <c r="I595" s="40">
        <f>I594+I593+I592+I591+I589+I588+I587+I586+I585+I584+I583+I580+I576+I575+I574</f>
        <v>8.35</v>
      </c>
      <c r="J595" s="40">
        <f>J594+J592+J591+J588+J587+J586+J574</f>
        <v>0.6000000000000001</v>
      </c>
      <c r="K595" s="40">
        <f>K594+K592+K591+K574</f>
        <v>0.8500000000000001</v>
      </c>
      <c r="L595" s="40">
        <f>L592++L591+L586+L585+L584+L583+L580+L576+L575+L574</f>
        <v>39.94</v>
      </c>
    </row>
    <row r="606" spans="1:12" ht="12.75" customHeight="1">
      <c r="A606" s="78" t="s">
        <v>163</v>
      </c>
      <c r="B606" s="78" t="s">
        <v>32</v>
      </c>
      <c r="C606" s="78" t="s">
        <v>33</v>
      </c>
      <c r="D606" s="78" t="s">
        <v>34</v>
      </c>
      <c r="E606" s="78" t="s">
        <v>35</v>
      </c>
      <c r="F606" s="77" t="s">
        <v>36</v>
      </c>
      <c r="G606" s="77" t="s">
        <v>37</v>
      </c>
      <c r="H606" s="77"/>
      <c r="I606" s="77"/>
      <c r="J606" s="77" t="s">
        <v>38</v>
      </c>
      <c r="K606" s="77"/>
      <c r="L606" s="77"/>
    </row>
    <row r="607" spans="1:12" ht="12.75" customHeight="1">
      <c r="A607" s="78"/>
      <c r="B607" s="78"/>
      <c r="C607" s="78"/>
      <c r="D607" s="78"/>
      <c r="E607" s="78"/>
      <c r="F607" s="77"/>
      <c r="G607" s="37" t="s">
        <v>39</v>
      </c>
      <c r="H607" s="49" t="s">
        <v>40</v>
      </c>
      <c r="I607" s="37" t="s">
        <v>41</v>
      </c>
      <c r="J607" s="37" t="s">
        <v>42</v>
      </c>
      <c r="K607" s="37" t="s">
        <v>43</v>
      </c>
      <c r="L607" s="37" t="s">
        <v>44</v>
      </c>
    </row>
    <row r="608" spans="1:12" ht="12.75">
      <c r="A608" s="75" t="s">
        <v>45</v>
      </c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</row>
    <row r="609" spans="1:12" ht="12.75">
      <c r="A609" s="9" t="s">
        <v>115</v>
      </c>
      <c r="B609" s="7" t="s">
        <v>122</v>
      </c>
      <c r="C609" s="3">
        <v>8.7</v>
      </c>
      <c r="D609" s="3">
        <v>13.8</v>
      </c>
      <c r="E609" s="3">
        <v>1.6</v>
      </c>
      <c r="F609" s="3">
        <v>165</v>
      </c>
      <c r="G609" s="3">
        <v>60.05</v>
      </c>
      <c r="H609" s="3">
        <v>10.08</v>
      </c>
      <c r="I609" s="3">
        <v>1.5</v>
      </c>
      <c r="J609" s="3">
        <v>0.04</v>
      </c>
      <c r="K609" s="3">
        <v>0.27</v>
      </c>
      <c r="L609" s="3">
        <v>0.13</v>
      </c>
    </row>
    <row r="610" spans="1:12" ht="12.75">
      <c r="A610" s="1" t="s">
        <v>79</v>
      </c>
      <c r="B610" s="2">
        <v>200</v>
      </c>
      <c r="C610" s="3">
        <v>2.8</v>
      </c>
      <c r="D610" s="3">
        <v>2.8</v>
      </c>
      <c r="E610" s="3">
        <v>14.7</v>
      </c>
      <c r="F610" s="3">
        <v>93</v>
      </c>
      <c r="G610" s="3">
        <v>79.4</v>
      </c>
      <c r="H610" s="3">
        <v>9.14</v>
      </c>
      <c r="I610" s="3">
        <v>0.08</v>
      </c>
      <c r="J610" s="3">
        <v>0.02</v>
      </c>
      <c r="K610" s="3">
        <v>0.09</v>
      </c>
      <c r="L610" s="3">
        <v>0.39</v>
      </c>
    </row>
    <row r="611" spans="1:12" ht="12.75">
      <c r="A611" s="55" t="s">
        <v>95</v>
      </c>
      <c r="B611" s="51" t="s">
        <v>106</v>
      </c>
      <c r="C611" s="52">
        <v>9.7</v>
      </c>
      <c r="D611" s="52">
        <v>9.9</v>
      </c>
      <c r="E611" s="52">
        <v>30.8</v>
      </c>
      <c r="F611" s="52">
        <v>254</v>
      </c>
      <c r="G611" s="52">
        <v>173.3</v>
      </c>
      <c r="H611" s="52">
        <v>28</v>
      </c>
      <c r="I611" s="52">
        <v>1.3</v>
      </c>
      <c r="J611" s="52">
        <v>0.08</v>
      </c>
      <c r="K611" s="52">
        <v>0.09</v>
      </c>
      <c r="L611" s="52">
        <v>0.05</v>
      </c>
    </row>
    <row r="612" spans="1:12" ht="12.75">
      <c r="A612" s="68"/>
      <c r="B612" s="43"/>
      <c r="C612" s="44"/>
      <c r="D612" s="44"/>
      <c r="E612" s="44"/>
      <c r="F612" s="44"/>
      <c r="G612" s="44"/>
      <c r="H612" s="44"/>
      <c r="I612" s="44"/>
      <c r="J612" s="44"/>
      <c r="K612" s="44"/>
      <c r="L612" s="44"/>
    </row>
    <row r="613" spans="1:12" ht="12.75">
      <c r="A613" s="68"/>
      <c r="B613" s="43"/>
      <c r="C613" s="44"/>
      <c r="D613" s="44"/>
      <c r="E613" s="44"/>
      <c r="F613" s="44"/>
      <c r="G613" s="44"/>
      <c r="H613" s="44"/>
      <c r="I613" s="44"/>
      <c r="J613" s="44"/>
      <c r="K613" s="44"/>
      <c r="L613" s="44"/>
    </row>
    <row r="614" spans="1:12" ht="12.75">
      <c r="A614" s="75" t="s">
        <v>51</v>
      </c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</row>
    <row r="615" spans="1:12" ht="12.75">
      <c r="A615" s="53" t="s">
        <v>119</v>
      </c>
      <c r="B615" s="7" t="s">
        <v>25</v>
      </c>
      <c r="C615" s="3">
        <v>0</v>
      </c>
      <c r="D615" s="3">
        <v>0</v>
      </c>
      <c r="E615" s="3">
        <v>23.9</v>
      </c>
      <c r="F615" s="3">
        <v>93</v>
      </c>
      <c r="G615" s="3">
        <v>0</v>
      </c>
      <c r="H615" s="3">
        <v>0</v>
      </c>
      <c r="I615" s="3">
        <v>0</v>
      </c>
      <c r="J615" s="3">
        <v>0.38</v>
      </c>
      <c r="K615" s="3">
        <v>0.43</v>
      </c>
      <c r="L615" s="3">
        <v>25</v>
      </c>
    </row>
    <row r="616" spans="1:12" ht="12.7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</row>
    <row r="617" spans="1:12" ht="12.75">
      <c r="A617" s="75" t="s">
        <v>53</v>
      </c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</row>
    <row r="618" spans="1:12" ht="25.5">
      <c r="A618" s="38" t="s">
        <v>164</v>
      </c>
      <c r="B618" s="46" t="s">
        <v>175</v>
      </c>
      <c r="C618" s="40">
        <v>6.1</v>
      </c>
      <c r="D618" s="40">
        <v>3.5</v>
      </c>
      <c r="E618" s="40">
        <v>23.8</v>
      </c>
      <c r="F618" s="40">
        <v>153</v>
      </c>
      <c r="G618" s="40">
        <v>25.4</v>
      </c>
      <c r="H618" s="40">
        <v>30.68</v>
      </c>
      <c r="I618" s="40">
        <v>1.78</v>
      </c>
      <c r="J618" s="40">
        <v>0.17</v>
      </c>
      <c r="K618" s="40">
        <v>0.06</v>
      </c>
      <c r="L618" s="40">
        <v>3.73</v>
      </c>
    </row>
    <row r="619" spans="1:12" ht="12.75">
      <c r="A619" s="41" t="s">
        <v>166</v>
      </c>
      <c r="B619" s="46" t="s">
        <v>144</v>
      </c>
      <c r="C619" s="40">
        <v>15</v>
      </c>
      <c r="D619" s="40">
        <v>12.2</v>
      </c>
      <c r="E619" s="40">
        <v>8</v>
      </c>
      <c r="F619" s="40">
        <v>203</v>
      </c>
      <c r="G619" s="40">
        <v>38.2</v>
      </c>
      <c r="H619" s="40">
        <v>28.41</v>
      </c>
      <c r="I619" s="40">
        <v>1.35</v>
      </c>
      <c r="J619" s="40">
        <v>0.06</v>
      </c>
      <c r="K619" s="40">
        <v>0.16</v>
      </c>
      <c r="L619" s="40">
        <v>0.55</v>
      </c>
    </row>
    <row r="620" spans="1:12" ht="12.75">
      <c r="A620" s="38" t="s">
        <v>168</v>
      </c>
      <c r="B620" s="46" t="s">
        <v>13</v>
      </c>
      <c r="C620" s="40">
        <v>1.4</v>
      </c>
      <c r="D620" s="40">
        <v>4.3</v>
      </c>
      <c r="E620" s="40">
        <v>5.2</v>
      </c>
      <c r="F620" s="40">
        <v>64</v>
      </c>
      <c r="G620" s="40">
        <v>37.57</v>
      </c>
      <c r="H620" s="40">
        <v>13.69</v>
      </c>
      <c r="I620" s="40">
        <v>0.6000000000000001</v>
      </c>
      <c r="J620" s="40">
        <v>0.02</v>
      </c>
      <c r="K620" s="40">
        <v>0.03</v>
      </c>
      <c r="L620" s="40">
        <v>30</v>
      </c>
    </row>
    <row r="621" spans="1:12" ht="12.75">
      <c r="A621" s="53" t="s">
        <v>103</v>
      </c>
      <c r="B621" s="7" t="s">
        <v>25</v>
      </c>
      <c r="C621" s="3">
        <v>1</v>
      </c>
      <c r="D621" s="3">
        <v>0.05</v>
      </c>
      <c r="E621" s="3">
        <v>27.5</v>
      </c>
      <c r="F621" s="3">
        <v>110</v>
      </c>
      <c r="G621" s="3">
        <v>28.69</v>
      </c>
      <c r="H621" s="3">
        <v>18.27</v>
      </c>
      <c r="I621" s="3">
        <v>0.61</v>
      </c>
      <c r="J621" s="3">
        <v>0.01</v>
      </c>
      <c r="K621" s="3">
        <v>0.03</v>
      </c>
      <c r="L621" s="3">
        <v>0.32</v>
      </c>
    </row>
    <row r="622" spans="1:12" ht="12.75">
      <c r="A622" s="42" t="s">
        <v>61</v>
      </c>
      <c r="B622" s="43" t="s">
        <v>162</v>
      </c>
      <c r="C622" s="44">
        <v>3.3</v>
      </c>
      <c r="D622" s="44">
        <v>0.6</v>
      </c>
      <c r="E622" s="44">
        <v>16.7</v>
      </c>
      <c r="F622" s="44">
        <v>86.89</v>
      </c>
      <c r="G622" s="44">
        <v>17.5</v>
      </c>
      <c r="H622" s="44">
        <v>0</v>
      </c>
      <c r="I622" s="44">
        <v>1.95</v>
      </c>
      <c r="J622" s="44">
        <v>0.09</v>
      </c>
      <c r="K622" s="44">
        <v>0.04</v>
      </c>
      <c r="L622" s="44">
        <v>0</v>
      </c>
    </row>
    <row r="623" spans="1:12" ht="12.75">
      <c r="A623" s="41" t="s">
        <v>169</v>
      </c>
      <c r="B623" s="41" t="s">
        <v>55</v>
      </c>
      <c r="C623" s="41">
        <v>5.5</v>
      </c>
      <c r="D623" s="41">
        <v>4.2</v>
      </c>
      <c r="E623" s="41">
        <v>33.3</v>
      </c>
      <c r="F623" s="41">
        <v>196</v>
      </c>
      <c r="G623" s="41">
        <v>9.31</v>
      </c>
      <c r="H623" s="41">
        <v>7.31</v>
      </c>
      <c r="I623" s="41">
        <v>0.74</v>
      </c>
      <c r="J623" s="41">
        <v>0.06</v>
      </c>
      <c r="K623" s="41">
        <v>0.02</v>
      </c>
      <c r="L623" s="41">
        <v>0</v>
      </c>
    </row>
    <row r="624" spans="1:12" ht="12.75">
      <c r="A624" s="70" t="s">
        <v>171</v>
      </c>
      <c r="B624" s="71" t="s">
        <v>62</v>
      </c>
      <c r="C624" s="69">
        <v>0.2</v>
      </c>
      <c r="D624" s="69">
        <v>1</v>
      </c>
      <c r="E624" s="69">
        <v>1.4</v>
      </c>
      <c r="F624" s="69">
        <v>16</v>
      </c>
      <c r="G624" s="69">
        <v>0.35</v>
      </c>
      <c r="H624" s="69">
        <v>0.31</v>
      </c>
      <c r="I624" s="69">
        <v>0.02</v>
      </c>
      <c r="J624" s="69">
        <v>0</v>
      </c>
      <c r="K624" s="69">
        <v>0</v>
      </c>
      <c r="L624" s="69">
        <v>0</v>
      </c>
    </row>
    <row r="625" spans="1:12" ht="12.75">
      <c r="A625" s="75" t="s">
        <v>63</v>
      </c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</row>
    <row r="626" spans="1:12" ht="12.75">
      <c r="A626" s="41" t="s">
        <v>172</v>
      </c>
      <c r="B626" s="46" t="s">
        <v>176</v>
      </c>
      <c r="C626" s="40">
        <v>20.6</v>
      </c>
      <c r="D626" s="40">
        <v>12.4</v>
      </c>
      <c r="E626" s="40">
        <v>64.9</v>
      </c>
      <c r="F626" s="40">
        <v>450</v>
      </c>
      <c r="G626" s="40">
        <v>152.72</v>
      </c>
      <c r="H626" s="40">
        <v>23.93</v>
      </c>
      <c r="I626" s="40">
        <v>0.77</v>
      </c>
      <c r="J626" s="40">
        <v>0.47</v>
      </c>
      <c r="K626" s="40">
        <v>0.78</v>
      </c>
      <c r="L626" s="40">
        <v>16.11</v>
      </c>
    </row>
    <row r="627" spans="1:12" ht="12.75">
      <c r="A627" s="45" t="s">
        <v>174</v>
      </c>
      <c r="B627" s="46" t="s">
        <v>13</v>
      </c>
      <c r="C627" s="40">
        <v>0.6</v>
      </c>
      <c r="D627" s="40">
        <v>2.7</v>
      </c>
      <c r="E627" s="40">
        <v>8.7</v>
      </c>
      <c r="F627" s="40">
        <v>60</v>
      </c>
      <c r="G627" s="40">
        <v>12.29</v>
      </c>
      <c r="H627" s="40">
        <v>7.02</v>
      </c>
      <c r="I627" s="40">
        <v>7.02</v>
      </c>
      <c r="J627" s="40">
        <v>0.01</v>
      </c>
      <c r="K627" s="40">
        <v>0.02</v>
      </c>
      <c r="L627" s="40">
        <v>2.3</v>
      </c>
    </row>
    <row r="628" spans="1:12" ht="12.75">
      <c r="A628" s="41" t="s">
        <v>48</v>
      </c>
      <c r="B628" s="39">
        <v>200</v>
      </c>
      <c r="C628" s="40">
        <v>0.1</v>
      </c>
      <c r="D628" s="40">
        <v>0.03</v>
      </c>
      <c r="E628" s="40">
        <v>9.1</v>
      </c>
      <c r="F628" s="40">
        <v>25</v>
      </c>
      <c r="G628" s="40">
        <v>0.26</v>
      </c>
      <c r="H628" s="40">
        <v>0</v>
      </c>
      <c r="I628" s="40">
        <v>0.03</v>
      </c>
      <c r="J628" s="40">
        <v>0</v>
      </c>
      <c r="K628" s="40">
        <v>0</v>
      </c>
      <c r="L628" s="40">
        <v>0</v>
      </c>
    </row>
    <row r="629" spans="1:12" ht="12.75">
      <c r="A629" s="41" t="s">
        <v>118</v>
      </c>
      <c r="B629" s="46" t="s">
        <v>8</v>
      </c>
      <c r="C629" s="40">
        <v>3.96</v>
      </c>
      <c r="D629" s="40">
        <v>0.5</v>
      </c>
      <c r="E629" s="40">
        <v>24.16</v>
      </c>
      <c r="F629" s="40">
        <v>119</v>
      </c>
      <c r="G629" s="40">
        <v>11.5</v>
      </c>
      <c r="H629" s="40">
        <v>0</v>
      </c>
      <c r="I629" s="40">
        <v>1</v>
      </c>
      <c r="J629" s="40">
        <v>0.08</v>
      </c>
      <c r="K629" s="40">
        <v>0.04</v>
      </c>
      <c r="L629" s="40">
        <v>0</v>
      </c>
    </row>
    <row r="630" spans="1:12" ht="12.75">
      <c r="A630" s="76" t="s">
        <v>76</v>
      </c>
      <c r="B630" s="76"/>
      <c r="C630" s="40">
        <f>C629+C628+C627+C626+C624+C623+C622+C621+C620+C619+C618+C611+C610+C609</f>
        <v>78.96</v>
      </c>
      <c r="D630" s="40">
        <f>D629+D628+D627+D626+D624+D623+D622+D621+D620+D619+D618+D611+D610+D609</f>
        <v>67.98</v>
      </c>
      <c r="E630" s="40">
        <f>E629+E628+E627+E626+E624+E623+E622+E621+E620+E619+E618+E615+E611+E610+E609</f>
        <v>293.76</v>
      </c>
      <c r="F630" s="40">
        <f>F629+F628+F627+F626+F624+F623+F622+F621+F620+F619+F618+F615+F611+F610+F609</f>
        <v>2087.89</v>
      </c>
      <c r="G630" s="40">
        <f>G629+G628+G627+G624+G623+G622+G621+G620+G619+G611+G609</f>
        <v>389.02000000000004</v>
      </c>
      <c r="H630" s="40">
        <f>H627+H626+H624+H623+H621+H620+H619+H618+H611+H610+H609</f>
        <v>176.84</v>
      </c>
      <c r="I630" s="40">
        <f>I629+I628+I627+I626+I624+I623+I622+I621+I620+I619+I618+I611+I610+I609</f>
        <v>18.749999999999993</v>
      </c>
      <c r="J630" s="40">
        <f>J629+J627+J626+J623+J622+J621+J620+J619+J618+J615+J611+J610+J609</f>
        <v>1.49</v>
      </c>
      <c r="K630" s="40">
        <f>K629+K627+K626+K623+K622+K621+K620+K619+K618+K615+K611+K610+K609</f>
        <v>2.0600000000000005</v>
      </c>
      <c r="L630" s="40">
        <f>L627+L626+L621+L620+L619+L618+L615+L611+L610++L609</f>
        <v>78.57999999999998</v>
      </c>
    </row>
    <row r="641" spans="1:12" ht="12.75" customHeight="1">
      <c r="A641" s="78" t="s">
        <v>177</v>
      </c>
      <c r="B641" s="78" t="s">
        <v>32</v>
      </c>
      <c r="C641" s="78" t="s">
        <v>33</v>
      </c>
      <c r="D641" s="78" t="s">
        <v>34</v>
      </c>
      <c r="E641" s="78" t="s">
        <v>35</v>
      </c>
      <c r="F641" s="77" t="s">
        <v>36</v>
      </c>
      <c r="G641" s="77" t="s">
        <v>37</v>
      </c>
      <c r="H641" s="77"/>
      <c r="I641" s="77"/>
      <c r="J641" s="77" t="s">
        <v>38</v>
      </c>
      <c r="K641" s="77"/>
      <c r="L641" s="77"/>
    </row>
    <row r="642" spans="1:12" ht="12.75" customHeight="1">
      <c r="A642" s="78"/>
      <c r="B642" s="78"/>
      <c r="C642" s="78"/>
      <c r="D642" s="78"/>
      <c r="E642" s="78"/>
      <c r="F642" s="77"/>
      <c r="G642" s="37" t="s">
        <v>39</v>
      </c>
      <c r="H642" s="49" t="s">
        <v>40</v>
      </c>
      <c r="I642" s="37" t="s">
        <v>41</v>
      </c>
      <c r="J642" s="37" t="s">
        <v>42</v>
      </c>
      <c r="K642" s="37" t="s">
        <v>43</v>
      </c>
      <c r="L642" s="37" t="s">
        <v>44</v>
      </c>
    </row>
    <row r="643" spans="1:12" ht="12.75">
      <c r="A643" s="75" t="s">
        <v>45</v>
      </c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</row>
    <row r="644" spans="1:12" ht="12.75">
      <c r="A644" s="1" t="s">
        <v>1</v>
      </c>
      <c r="B644" s="2" t="s">
        <v>2</v>
      </c>
      <c r="C644" s="3">
        <v>3.8</v>
      </c>
      <c r="D644" s="3">
        <v>5.9</v>
      </c>
      <c r="E644" s="3">
        <v>17.6</v>
      </c>
      <c r="F644" s="3">
        <v>138</v>
      </c>
      <c r="G644" s="3">
        <v>95.45</v>
      </c>
      <c r="H644" s="3">
        <v>13.07</v>
      </c>
      <c r="I644" s="3">
        <v>0.24</v>
      </c>
      <c r="J644" s="3">
        <v>0.04</v>
      </c>
      <c r="K644" s="3">
        <v>0.12</v>
      </c>
      <c r="L644" s="3">
        <v>0.41</v>
      </c>
    </row>
    <row r="645" spans="1:12" ht="12.75">
      <c r="A645" s="1" t="s">
        <v>94</v>
      </c>
      <c r="B645" s="2">
        <v>150</v>
      </c>
      <c r="C645" s="3">
        <v>2.4</v>
      </c>
      <c r="D645" s="3">
        <v>2.3</v>
      </c>
      <c r="E645" s="3">
        <v>10.2</v>
      </c>
      <c r="F645" s="3">
        <v>69</v>
      </c>
      <c r="G645" s="3">
        <v>81.09</v>
      </c>
      <c r="H645" s="3">
        <v>14.68</v>
      </c>
      <c r="I645" s="3">
        <v>0.37</v>
      </c>
      <c r="J645" s="3">
        <v>0.02</v>
      </c>
      <c r="K645" s="3">
        <v>0.09</v>
      </c>
      <c r="L645" s="3">
        <v>0.39</v>
      </c>
    </row>
    <row r="646" spans="1:12" ht="12.75">
      <c r="A646" s="42" t="s">
        <v>49</v>
      </c>
      <c r="B646" s="43" t="s">
        <v>50</v>
      </c>
      <c r="C646" s="44">
        <v>2.4</v>
      </c>
      <c r="D646" s="44">
        <v>4.4</v>
      </c>
      <c r="E646" s="44">
        <v>14.5</v>
      </c>
      <c r="F646" s="44">
        <v>109</v>
      </c>
      <c r="G646" s="44">
        <v>7.5</v>
      </c>
      <c r="H646" s="44">
        <v>9.9</v>
      </c>
      <c r="I646" s="44">
        <v>0.61</v>
      </c>
      <c r="J646" s="44">
        <v>0.05</v>
      </c>
      <c r="K646" s="44">
        <v>0.02</v>
      </c>
      <c r="L646" s="44">
        <v>0</v>
      </c>
    </row>
    <row r="647" spans="1:12" ht="12.75">
      <c r="A647" s="75" t="s">
        <v>51</v>
      </c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</row>
    <row r="648" spans="1:12" ht="12.75">
      <c r="A648" s="45" t="s">
        <v>97</v>
      </c>
      <c r="B648" s="46" t="s">
        <v>29</v>
      </c>
      <c r="C648" s="40">
        <v>0.36</v>
      </c>
      <c r="D648" s="40">
        <v>0.24</v>
      </c>
      <c r="E648" s="40">
        <v>19.56</v>
      </c>
      <c r="F648" s="40">
        <v>77.93</v>
      </c>
      <c r="G648" s="40">
        <v>24</v>
      </c>
      <c r="H648" s="40">
        <v>0</v>
      </c>
      <c r="I648" s="40">
        <v>0.48</v>
      </c>
      <c r="J648" s="40">
        <v>0.02</v>
      </c>
      <c r="K648" s="40">
        <v>0.01</v>
      </c>
      <c r="L648" s="40">
        <v>2.4</v>
      </c>
    </row>
    <row r="649" spans="1:12" ht="12.75">
      <c r="A649" s="42" t="s">
        <v>81</v>
      </c>
      <c r="B649" s="43">
        <v>15</v>
      </c>
      <c r="C649" s="44">
        <v>0.96</v>
      </c>
      <c r="D649" s="44">
        <v>2.52</v>
      </c>
      <c r="E649" s="44">
        <v>10.28</v>
      </c>
      <c r="F649" s="44">
        <v>65.57</v>
      </c>
      <c r="G649" s="44">
        <v>3.45</v>
      </c>
      <c r="H649" s="44">
        <v>0</v>
      </c>
      <c r="I649" s="44">
        <v>0.12</v>
      </c>
      <c r="J649" s="44">
        <v>0.02</v>
      </c>
      <c r="K649" s="44">
        <v>0.01</v>
      </c>
      <c r="L649" s="44">
        <v>0</v>
      </c>
    </row>
    <row r="650" spans="1:12" ht="12.75">
      <c r="A650" s="75" t="s">
        <v>53</v>
      </c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</row>
    <row r="651" spans="1:12" ht="25.5">
      <c r="A651" s="38" t="s">
        <v>178</v>
      </c>
      <c r="B651" s="56" t="s">
        <v>55</v>
      </c>
      <c r="C651" s="40">
        <v>1.1</v>
      </c>
      <c r="D651" s="40">
        <v>3.3</v>
      </c>
      <c r="E651" s="40">
        <v>5</v>
      </c>
      <c r="F651" s="40">
        <v>55</v>
      </c>
      <c r="G651" s="40">
        <v>19.46</v>
      </c>
      <c r="H651" s="40">
        <v>11.42</v>
      </c>
      <c r="I651" s="40">
        <v>0.42</v>
      </c>
      <c r="J651" s="40">
        <v>0.03</v>
      </c>
      <c r="K651" s="40">
        <v>0.03</v>
      </c>
      <c r="L651" s="40">
        <v>7.19</v>
      </c>
    </row>
    <row r="652" spans="1:12" ht="12.75">
      <c r="A652" s="41" t="s">
        <v>179</v>
      </c>
      <c r="B652" s="46" t="s">
        <v>5</v>
      </c>
      <c r="C652" s="40">
        <v>14.8</v>
      </c>
      <c r="D652" s="40">
        <v>16.8</v>
      </c>
      <c r="E652" s="40">
        <v>2</v>
      </c>
      <c r="F652" s="40">
        <v>216</v>
      </c>
      <c r="G652" s="40">
        <v>4.8</v>
      </c>
      <c r="H652" s="40">
        <v>3.36</v>
      </c>
      <c r="I652" s="40">
        <v>0.17</v>
      </c>
      <c r="J652" s="40">
        <v>0.01</v>
      </c>
      <c r="K652" s="40">
        <v>0.01</v>
      </c>
      <c r="L652" s="40">
        <v>0.73</v>
      </c>
    </row>
    <row r="653" spans="1:12" ht="12.75">
      <c r="A653" s="41" t="s">
        <v>58</v>
      </c>
      <c r="B653" s="46" t="s">
        <v>59</v>
      </c>
      <c r="C653" s="40">
        <v>0.30000000000000004</v>
      </c>
      <c r="D653" s="40">
        <v>1.8</v>
      </c>
      <c r="E653" s="40">
        <v>1.4</v>
      </c>
      <c r="F653" s="40">
        <v>23</v>
      </c>
      <c r="G653" s="40">
        <v>10.6</v>
      </c>
      <c r="H653" s="40">
        <v>4.64</v>
      </c>
      <c r="I653" s="40">
        <v>0.27</v>
      </c>
      <c r="J653" s="40">
        <v>0.01</v>
      </c>
      <c r="K653" s="40">
        <v>0.01</v>
      </c>
      <c r="L653" s="40">
        <v>1.52</v>
      </c>
    </row>
    <row r="654" spans="1:12" ht="12.75">
      <c r="A654" s="53" t="s">
        <v>103</v>
      </c>
      <c r="B654" s="7" t="s">
        <v>5</v>
      </c>
      <c r="C654" s="3">
        <v>0.7</v>
      </c>
      <c r="D654" s="3">
        <v>0.04</v>
      </c>
      <c r="E654" s="3">
        <v>20.6</v>
      </c>
      <c r="F654" s="3">
        <v>82</v>
      </c>
      <c r="G654" s="3">
        <v>21.52</v>
      </c>
      <c r="H654" s="3">
        <v>13.7</v>
      </c>
      <c r="I654" s="3">
        <v>0.46</v>
      </c>
      <c r="J654" s="3">
        <v>0.01</v>
      </c>
      <c r="K654" s="3">
        <v>0.02</v>
      </c>
      <c r="L654" s="3">
        <v>0.24</v>
      </c>
    </row>
    <row r="655" spans="1:12" ht="12.75">
      <c r="A655" s="41" t="s">
        <v>61</v>
      </c>
      <c r="B655" s="56" t="s">
        <v>88</v>
      </c>
      <c r="C655" s="40">
        <v>2.64</v>
      </c>
      <c r="D655" s="40">
        <v>0.48</v>
      </c>
      <c r="E655" s="40">
        <v>13.36</v>
      </c>
      <c r="F655" s="40">
        <v>69.51</v>
      </c>
      <c r="G655" s="40">
        <v>14</v>
      </c>
      <c r="H655" s="40">
        <v>0</v>
      </c>
      <c r="I655" s="40">
        <v>0.07</v>
      </c>
      <c r="J655" s="40">
        <v>0.03</v>
      </c>
      <c r="K655" s="40">
        <v>0.03</v>
      </c>
      <c r="L655" s="40">
        <v>0</v>
      </c>
    </row>
    <row r="656" spans="1:12" ht="12.75">
      <c r="A656" s="42"/>
      <c r="B656" s="47"/>
      <c r="C656" s="44"/>
      <c r="D656" s="44"/>
      <c r="E656" s="44"/>
      <c r="F656" s="44"/>
      <c r="G656" s="44"/>
      <c r="H656" s="44"/>
      <c r="I656" s="44"/>
      <c r="J656" s="44"/>
      <c r="K656" s="44"/>
      <c r="L656" s="44"/>
    </row>
    <row r="657" spans="1:12" ht="12.75">
      <c r="A657" s="75" t="s">
        <v>63</v>
      </c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</row>
    <row r="658" spans="1:12" ht="12.75">
      <c r="A658" s="41" t="s">
        <v>180</v>
      </c>
      <c r="B658" s="46" t="s">
        <v>165</v>
      </c>
      <c r="C658" s="40">
        <v>3.4</v>
      </c>
      <c r="D658" s="40">
        <v>2</v>
      </c>
      <c r="E658" s="40">
        <v>7.5</v>
      </c>
      <c r="F658" s="40">
        <v>61</v>
      </c>
      <c r="G658" s="40">
        <v>10.63</v>
      </c>
      <c r="H658" s="40">
        <v>13.72</v>
      </c>
      <c r="I658" s="40">
        <v>0.49</v>
      </c>
      <c r="J658" s="40">
        <v>0.06</v>
      </c>
      <c r="K658" s="40">
        <v>0.04</v>
      </c>
      <c r="L658" s="40">
        <v>4.61</v>
      </c>
    </row>
    <row r="659" spans="1:12" ht="25.5">
      <c r="A659" s="38" t="s">
        <v>159</v>
      </c>
      <c r="B659" s="56" t="s">
        <v>11</v>
      </c>
      <c r="C659" s="40">
        <v>0.5</v>
      </c>
      <c r="D659" s="40">
        <v>2.9</v>
      </c>
      <c r="E659" s="40">
        <v>3.2</v>
      </c>
      <c r="F659" s="40">
        <v>42</v>
      </c>
      <c r="G659" s="40">
        <v>13.76</v>
      </c>
      <c r="H659" s="40">
        <v>7.47</v>
      </c>
      <c r="I659" s="40">
        <v>0.48</v>
      </c>
      <c r="J659" s="40">
        <v>0.01</v>
      </c>
      <c r="K659" s="40">
        <v>0.01</v>
      </c>
      <c r="L659" s="40">
        <v>0.75</v>
      </c>
    </row>
    <row r="660" spans="1:12" ht="12.75">
      <c r="A660" s="1" t="s">
        <v>105</v>
      </c>
      <c r="B660" s="7" t="s">
        <v>5</v>
      </c>
      <c r="C660" s="3">
        <v>0.1</v>
      </c>
      <c r="D660" s="3">
        <v>0.03</v>
      </c>
      <c r="E660" s="3">
        <v>4.7</v>
      </c>
      <c r="F660" s="3">
        <v>19</v>
      </c>
      <c r="G660" s="3">
        <v>1.97</v>
      </c>
      <c r="H660" s="3">
        <v>0.55</v>
      </c>
      <c r="I660" s="3">
        <v>0.06</v>
      </c>
      <c r="J660" s="3">
        <v>0</v>
      </c>
      <c r="K660" s="3">
        <v>0</v>
      </c>
      <c r="L660" s="3">
        <v>0.84</v>
      </c>
    </row>
    <row r="661" spans="1:12" ht="12.75">
      <c r="A661" s="41" t="s">
        <v>68</v>
      </c>
      <c r="B661" s="46" t="s">
        <v>132</v>
      </c>
      <c r="C661" s="40">
        <v>1.35</v>
      </c>
      <c r="D661" s="40">
        <v>0.45</v>
      </c>
      <c r="E661" s="40">
        <v>18.9</v>
      </c>
      <c r="F661" s="40">
        <v>81.81</v>
      </c>
      <c r="G661" s="40">
        <v>7.2</v>
      </c>
      <c r="H661" s="40">
        <v>0</v>
      </c>
      <c r="I661" s="40">
        <v>0.54</v>
      </c>
      <c r="J661" s="40">
        <v>0.04</v>
      </c>
      <c r="K661" s="40">
        <v>0.05</v>
      </c>
      <c r="L661" s="40">
        <v>9</v>
      </c>
    </row>
    <row r="662" spans="1:12" ht="12.75">
      <c r="A662" s="41" t="s">
        <v>118</v>
      </c>
      <c r="B662" s="56" t="s">
        <v>62</v>
      </c>
      <c r="C662" s="40">
        <v>2.38</v>
      </c>
      <c r="D662" s="40">
        <v>0.3</v>
      </c>
      <c r="E662" s="40">
        <v>14.5</v>
      </c>
      <c r="F662" s="40">
        <v>71.4</v>
      </c>
      <c r="G662" s="40">
        <v>6.9</v>
      </c>
      <c r="H662" s="40">
        <v>0</v>
      </c>
      <c r="I662" s="40">
        <v>0.6</v>
      </c>
      <c r="J662" s="40">
        <v>0.04</v>
      </c>
      <c r="K662" s="40">
        <v>0.02</v>
      </c>
      <c r="L662" s="40">
        <v>0</v>
      </c>
    </row>
    <row r="663" spans="1:12" ht="12.75">
      <c r="A663" s="76" t="s">
        <v>69</v>
      </c>
      <c r="B663" s="76"/>
      <c r="C663" s="40">
        <f>C644+C645+C646+C648+C649+C651+C652+C653+C654+C655+C658+C659+C661+C662</f>
        <v>37.09</v>
      </c>
      <c r="D663" s="40">
        <f>D662+D661+D660+D659+D658+D655+D654+D653+D652+D651+D649+D648+D646+D645+D644</f>
        <v>43.459999999999994</v>
      </c>
      <c r="E663" s="40">
        <f>E662+E661+E660+E659+E658+E655+E654+E653+E652+E651+E649+E648+E646+E645+E644</f>
        <v>163.29999999999998</v>
      </c>
      <c r="F663" s="40">
        <f>F662+F661+F660+F659+F658+F655+F654+F653+F652+F651+F649+F648+F646+F645+F644</f>
        <v>1180.22</v>
      </c>
      <c r="G663" s="40">
        <f>G662+G661+G660+G659+G658+G655+G644</f>
        <v>149.91</v>
      </c>
      <c r="H663" s="40">
        <f>H660+H659+H658+H654+H653+H652+H651+H646+H644</f>
        <v>77.83000000000001</v>
      </c>
      <c r="I663" s="40">
        <f>I662+I661+I660+I659+I658+I655+I648+I644</f>
        <v>2.96</v>
      </c>
      <c r="J663" s="40">
        <f>J662+J661+J659+J658+J655+J654+J653+J652+J651+J649+J648+J646+J645+J644</f>
        <v>0.39</v>
      </c>
      <c r="K663" s="40">
        <f>K662+K661+K659+K658+K655+K653+K651+K646+K644</f>
        <v>0.32999999999999996</v>
      </c>
      <c r="L663" s="40">
        <f>L661+L660+L654+L644</f>
        <v>10.49</v>
      </c>
    </row>
    <row r="675" spans="1:12" ht="12.75" customHeight="1">
      <c r="A675" s="78" t="s">
        <v>177</v>
      </c>
      <c r="B675" s="78" t="s">
        <v>32</v>
      </c>
      <c r="C675" s="78" t="s">
        <v>33</v>
      </c>
      <c r="D675" s="78" t="s">
        <v>34</v>
      </c>
      <c r="E675" s="78" t="s">
        <v>35</v>
      </c>
      <c r="F675" s="77" t="s">
        <v>36</v>
      </c>
      <c r="G675" s="77" t="s">
        <v>37</v>
      </c>
      <c r="H675" s="77"/>
      <c r="I675" s="77"/>
      <c r="J675" s="77" t="s">
        <v>38</v>
      </c>
      <c r="K675" s="77"/>
      <c r="L675" s="77"/>
    </row>
    <row r="676" spans="1:12" ht="12.75" customHeight="1">
      <c r="A676" s="78"/>
      <c r="B676" s="78"/>
      <c r="C676" s="78"/>
      <c r="D676" s="78"/>
      <c r="E676" s="78"/>
      <c r="F676" s="77"/>
      <c r="G676" s="37" t="s">
        <v>39</v>
      </c>
      <c r="H676" s="49" t="s">
        <v>40</v>
      </c>
      <c r="I676" s="37" t="s">
        <v>41</v>
      </c>
      <c r="J676" s="37" t="s">
        <v>42</v>
      </c>
      <c r="K676" s="37" t="s">
        <v>43</v>
      </c>
      <c r="L676" s="37" t="s">
        <v>44</v>
      </c>
    </row>
    <row r="677" spans="1:12" ht="12.75">
      <c r="A677" s="75" t="s">
        <v>45</v>
      </c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</row>
    <row r="678" spans="1:12" ht="12.75">
      <c r="A678" s="1" t="s">
        <v>1</v>
      </c>
      <c r="B678" s="2" t="s">
        <v>3</v>
      </c>
      <c r="C678" s="3">
        <v>5</v>
      </c>
      <c r="D678" s="3">
        <v>7.8</v>
      </c>
      <c r="E678" s="3">
        <v>23.4</v>
      </c>
      <c r="F678" s="3">
        <v>184</v>
      </c>
      <c r="G678" s="3">
        <v>127.26</v>
      </c>
      <c r="H678" s="3">
        <v>17.43</v>
      </c>
      <c r="I678" s="3">
        <v>0.32</v>
      </c>
      <c r="J678" s="3">
        <v>0.06</v>
      </c>
      <c r="K678" s="3">
        <v>0.15</v>
      </c>
      <c r="L678" s="3">
        <v>0.55</v>
      </c>
    </row>
    <row r="679" spans="1:12" ht="12.75">
      <c r="A679" s="1" t="s">
        <v>94</v>
      </c>
      <c r="B679" s="2">
        <v>200</v>
      </c>
      <c r="C679" s="3">
        <v>3.2</v>
      </c>
      <c r="D679" s="3">
        <v>3.1</v>
      </c>
      <c r="E679" s="3">
        <v>13.5</v>
      </c>
      <c r="F679" s="3">
        <v>93</v>
      </c>
      <c r="G679" s="3">
        <v>108.12</v>
      </c>
      <c r="H679" s="3">
        <v>19.58</v>
      </c>
      <c r="I679" s="3">
        <v>0.5</v>
      </c>
      <c r="J679" s="3">
        <v>0.03</v>
      </c>
      <c r="K679" s="3">
        <v>0.12</v>
      </c>
      <c r="L679" s="3">
        <v>0.52</v>
      </c>
    </row>
    <row r="680" spans="1:12" ht="12.75">
      <c r="A680" s="50" t="s">
        <v>49</v>
      </c>
      <c r="B680" s="51" t="s">
        <v>71</v>
      </c>
      <c r="C680" s="52">
        <v>2.4</v>
      </c>
      <c r="D680" s="52">
        <v>8.6</v>
      </c>
      <c r="E680" s="52">
        <v>14.6</v>
      </c>
      <c r="F680" s="52">
        <v>146</v>
      </c>
      <c r="G680" s="52">
        <v>8.1</v>
      </c>
      <c r="H680" s="52">
        <v>9.9</v>
      </c>
      <c r="I680" s="52">
        <v>0.62</v>
      </c>
      <c r="J680" s="52">
        <v>0.05</v>
      </c>
      <c r="K680" s="52">
        <v>0.03</v>
      </c>
      <c r="L680" s="52">
        <v>0</v>
      </c>
    </row>
    <row r="681" spans="1:12" ht="12.75">
      <c r="A681" s="75" t="s">
        <v>51</v>
      </c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</row>
    <row r="682" spans="1:12" ht="12.75">
      <c r="A682" s="45" t="s">
        <v>97</v>
      </c>
      <c r="B682" s="46" t="s">
        <v>29</v>
      </c>
      <c r="C682" s="40">
        <v>0.36</v>
      </c>
      <c r="D682" s="40">
        <v>0.24</v>
      </c>
      <c r="E682" s="40">
        <v>19.56</v>
      </c>
      <c r="F682" s="40">
        <v>77.93</v>
      </c>
      <c r="G682" s="40">
        <v>24</v>
      </c>
      <c r="H682" s="40">
        <v>0</v>
      </c>
      <c r="I682" s="40">
        <v>0.48</v>
      </c>
      <c r="J682" s="40">
        <v>0.02</v>
      </c>
      <c r="K682" s="40">
        <v>0.01</v>
      </c>
      <c r="L682" s="40">
        <v>2.4</v>
      </c>
    </row>
    <row r="683" spans="1:12" ht="12.75">
      <c r="A683" s="42" t="s">
        <v>81</v>
      </c>
      <c r="B683" s="43">
        <v>15</v>
      </c>
      <c r="C683" s="44">
        <v>0.96</v>
      </c>
      <c r="D683" s="44">
        <v>2.52</v>
      </c>
      <c r="E683" s="44">
        <v>10.28</v>
      </c>
      <c r="F683" s="44">
        <v>65.57</v>
      </c>
      <c r="G683" s="44">
        <v>3.45</v>
      </c>
      <c r="H683" s="44">
        <v>0</v>
      </c>
      <c r="I683" s="44">
        <v>0.12</v>
      </c>
      <c r="J683" s="44">
        <v>0.02</v>
      </c>
      <c r="K683" s="44">
        <v>0.01</v>
      </c>
      <c r="L683" s="44">
        <v>0</v>
      </c>
    </row>
    <row r="684" spans="1:12" ht="12.75">
      <c r="A684" s="75" t="s">
        <v>53</v>
      </c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</row>
    <row r="685" spans="1:12" ht="25.5">
      <c r="A685" s="38" t="s">
        <v>178</v>
      </c>
      <c r="B685" s="46" t="s">
        <v>72</v>
      </c>
      <c r="C685" s="40">
        <v>1.4</v>
      </c>
      <c r="D685" s="40">
        <v>4.5</v>
      </c>
      <c r="E685" s="40">
        <v>6.8</v>
      </c>
      <c r="F685" s="40">
        <v>73</v>
      </c>
      <c r="G685" s="40">
        <v>25.45</v>
      </c>
      <c r="H685" s="40">
        <v>15.28</v>
      </c>
      <c r="I685" s="40">
        <v>0.56</v>
      </c>
      <c r="J685" s="40">
        <v>0.04</v>
      </c>
      <c r="K685" s="40">
        <v>0.04</v>
      </c>
      <c r="L685" s="40">
        <v>9.6</v>
      </c>
    </row>
    <row r="686" spans="1:12" ht="12.75">
      <c r="A686" s="41" t="s">
        <v>179</v>
      </c>
      <c r="B686" s="46" t="s">
        <v>5</v>
      </c>
      <c r="C686" s="40">
        <v>14.8</v>
      </c>
      <c r="D686" s="40">
        <v>16.8</v>
      </c>
      <c r="E686" s="40">
        <v>2</v>
      </c>
      <c r="F686" s="40">
        <v>216</v>
      </c>
      <c r="G686" s="40">
        <v>4.8</v>
      </c>
      <c r="H686" s="40">
        <v>3.36</v>
      </c>
      <c r="I686" s="40">
        <v>0.17</v>
      </c>
      <c r="J686" s="40">
        <v>0.01</v>
      </c>
      <c r="K686" s="40">
        <v>0.01</v>
      </c>
      <c r="L686" s="40">
        <v>0.73</v>
      </c>
    </row>
    <row r="687" spans="1:12" ht="12.75">
      <c r="A687" s="9" t="s">
        <v>58</v>
      </c>
      <c r="B687" s="7" t="s">
        <v>62</v>
      </c>
      <c r="C687" s="3">
        <v>0.4</v>
      </c>
      <c r="D687" s="3">
        <v>2.7</v>
      </c>
      <c r="E687" s="3">
        <v>2.1</v>
      </c>
      <c r="F687" s="3">
        <v>34</v>
      </c>
      <c r="G687" s="3">
        <v>15.9</v>
      </c>
      <c r="H687" s="3">
        <v>6.96</v>
      </c>
      <c r="I687" s="3">
        <v>0.4</v>
      </c>
      <c r="J687" s="3">
        <v>0.02</v>
      </c>
      <c r="K687" s="3">
        <v>0.01</v>
      </c>
      <c r="L687" s="3">
        <v>2.2800000000000002</v>
      </c>
    </row>
    <row r="688" spans="1:12" ht="12.75">
      <c r="A688" s="53" t="s">
        <v>103</v>
      </c>
      <c r="B688" s="7" t="s">
        <v>25</v>
      </c>
      <c r="C688" s="3">
        <v>1</v>
      </c>
      <c r="D688" s="3">
        <v>0.05</v>
      </c>
      <c r="E688" s="3">
        <v>27.5</v>
      </c>
      <c r="F688" s="3">
        <v>110</v>
      </c>
      <c r="G688" s="3">
        <v>28.69</v>
      </c>
      <c r="H688" s="3">
        <v>18.27</v>
      </c>
      <c r="I688" s="3">
        <v>0.61</v>
      </c>
      <c r="J688" s="3">
        <v>0.01</v>
      </c>
      <c r="K688" s="3">
        <v>0.03</v>
      </c>
      <c r="L688" s="3">
        <v>0.32</v>
      </c>
    </row>
    <row r="689" spans="1:12" ht="12.75">
      <c r="A689" s="41" t="s">
        <v>61</v>
      </c>
      <c r="B689" s="46" t="s">
        <v>162</v>
      </c>
      <c r="C689" s="40">
        <v>3.3</v>
      </c>
      <c r="D689" s="40">
        <v>0.6</v>
      </c>
      <c r="E689" s="40">
        <v>16.7</v>
      </c>
      <c r="F689" s="40">
        <v>86.89</v>
      </c>
      <c r="G689" s="40">
        <v>17.5</v>
      </c>
      <c r="H689" s="40">
        <v>0</v>
      </c>
      <c r="I689" s="40">
        <v>1.95</v>
      </c>
      <c r="J689" s="40">
        <v>0.09</v>
      </c>
      <c r="K689" s="40">
        <v>0.09</v>
      </c>
      <c r="L689" s="40">
        <v>0</v>
      </c>
    </row>
    <row r="690" spans="1:12" ht="12.75">
      <c r="A690" s="42"/>
      <c r="B690" s="47"/>
      <c r="C690" s="44"/>
      <c r="D690" s="44"/>
      <c r="E690" s="44"/>
      <c r="F690" s="44"/>
      <c r="G690" s="44"/>
      <c r="H690" s="44"/>
      <c r="I690" s="44"/>
      <c r="J690" s="44"/>
      <c r="K690" s="44"/>
      <c r="L690" s="44"/>
    </row>
    <row r="691" spans="1:12" ht="12.75">
      <c r="A691" s="75" t="s">
        <v>63</v>
      </c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</row>
    <row r="692" spans="1:12" ht="12.75">
      <c r="A692" s="41" t="s">
        <v>180</v>
      </c>
      <c r="B692" s="46" t="s">
        <v>181</v>
      </c>
      <c r="C692" s="40">
        <v>5.9</v>
      </c>
      <c r="D692" s="40">
        <v>3</v>
      </c>
      <c r="E692" s="40">
        <v>10</v>
      </c>
      <c r="F692" s="40">
        <v>94</v>
      </c>
      <c r="G692" s="40">
        <v>15.43</v>
      </c>
      <c r="H692" s="40">
        <v>20.09</v>
      </c>
      <c r="I692" s="40">
        <v>0.7</v>
      </c>
      <c r="J692" s="40">
        <v>0.09</v>
      </c>
      <c r="K692" s="40">
        <v>0.07</v>
      </c>
      <c r="L692" s="40">
        <v>6.17</v>
      </c>
    </row>
    <row r="693" spans="1:12" ht="25.5">
      <c r="A693" s="38" t="s">
        <v>159</v>
      </c>
      <c r="B693" s="56" t="s">
        <v>13</v>
      </c>
      <c r="C693" s="40">
        <v>0.8</v>
      </c>
      <c r="D693" s="40">
        <v>4.9</v>
      </c>
      <c r="E693" s="40">
        <v>4.8</v>
      </c>
      <c r="F693" s="40">
        <v>66</v>
      </c>
      <c r="G693" s="40">
        <v>20.64</v>
      </c>
      <c r="H693" s="40">
        <v>11.2</v>
      </c>
      <c r="I693" s="40">
        <v>0.72</v>
      </c>
      <c r="J693" s="40">
        <v>0.01</v>
      </c>
      <c r="K693" s="40">
        <v>0.02</v>
      </c>
      <c r="L693" s="40">
        <v>1.12</v>
      </c>
    </row>
    <row r="694" spans="1:12" ht="12.75">
      <c r="A694" s="38" t="s">
        <v>105</v>
      </c>
      <c r="B694" s="56" t="s">
        <v>25</v>
      </c>
      <c r="C694" s="40">
        <v>0.2</v>
      </c>
      <c r="D694" s="40">
        <v>0.03</v>
      </c>
      <c r="E694" s="40">
        <v>9.3</v>
      </c>
      <c r="F694" s="40">
        <v>37</v>
      </c>
      <c r="G694" s="40">
        <v>2.73</v>
      </c>
      <c r="H694" s="40">
        <v>0.73</v>
      </c>
      <c r="I694" s="40">
        <v>0.06</v>
      </c>
      <c r="J694" s="40">
        <v>0</v>
      </c>
      <c r="K694" s="40">
        <v>0</v>
      </c>
      <c r="L694" s="40">
        <v>1.12</v>
      </c>
    </row>
    <row r="695" spans="1:12" ht="12.75">
      <c r="A695" s="41" t="s">
        <v>68</v>
      </c>
      <c r="B695" s="46" t="s">
        <v>132</v>
      </c>
      <c r="C695" s="40">
        <v>1.35</v>
      </c>
      <c r="D695" s="40">
        <v>0.45</v>
      </c>
      <c r="E695" s="40">
        <v>18.9</v>
      </c>
      <c r="F695" s="40">
        <v>81.81</v>
      </c>
      <c r="G695" s="40">
        <v>7.2</v>
      </c>
      <c r="H695" s="40">
        <v>0</v>
      </c>
      <c r="I695" s="40">
        <v>0.54</v>
      </c>
      <c r="J695" s="40">
        <v>0.04</v>
      </c>
      <c r="K695" s="40">
        <v>0.05</v>
      </c>
      <c r="L695" s="40">
        <v>9</v>
      </c>
    </row>
    <row r="696" spans="1:12" ht="12.75">
      <c r="A696" s="41" t="s">
        <v>118</v>
      </c>
      <c r="B696" s="46" t="s">
        <v>8</v>
      </c>
      <c r="C696" s="40">
        <v>3.96</v>
      </c>
      <c r="D696" s="40">
        <v>0.5</v>
      </c>
      <c r="E696" s="40">
        <v>24.16</v>
      </c>
      <c r="F696" s="40">
        <v>119</v>
      </c>
      <c r="G696" s="40">
        <v>11.5</v>
      </c>
      <c r="H696" s="40">
        <v>0</v>
      </c>
      <c r="I696" s="40">
        <v>1</v>
      </c>
      <c r="J696" s="40">
        <v>0.08</v>
      </c>
      <c r="K696" s="40">
        <v>0.04</v>
      </c>
      <c r="L696" s="40">
        <v>0</v>
      </c>
    </row>
    <row r="697" spans="1:12" ht="12.75">
      <c r="A697" s="76" t="s">
        <v>76</v>
      </c>
      <c r="B697" s="76"/>
      <c r="C697" s="40">
        <f>C678+C679+C680+C682+C696</f>
        <v>14.919999999999998</v>
      </c>
      <c r="D697" s="40">
        <f>D678+D679+D680+D682+D683+D689+D696</f>
        <v>23.36</v>
      </c>
      <c r="E697" s="40">
        <f>E678+E679+E680+E682+E683+E685+E689+E695+E696</f>
        <v>147.9</v>
      </c>
      <c r="F697" s="40">
        <f>F696+F695+F694+F693+F692+F689+F688+F687+F686+F683+F682+F680+F679+F678</f>
        <v>1411.2</v>
      </c>
      <c r="G697" s="40">
        <f>G696+G695+G694+G693+G692+G689+G688+G687+G685+G683+G682+G680+G679+G678</f>
        <v>415.96999999999997</v>
      </c>
      <c r="H697" s="40">
        <f>H696+H680+H679+H678</f>
        <v>46.91</v>
      </c>
      <c r="I697" s="40">
        <f>I696+I695+I694+I693+I692+I689+I688+I687+I686+I678</f>
        <v>6.4700000000000015</v>
      </c>
      <c r="J697" s="40">
        <f>J696+J695+J694+J693+J692+J689+J688+J687+J686+J685+J683+J682+J679+J678</f>
        <v>0.52</v>
      </c>
      <c r="K697" s="40">
        <f>K696+K695+K694+K692+K689+K688+K680+K679+K678</f>
        <v>0.5800000000000001</v>
      </c>
      <c r="L697" s="40">
        <f>L696+L695+L694+L693+L692+L688+L687+L682+L678</f>
        <v>22.960000000000004</v>
      </c>
    </row>
  </sheetData>
  <sheetProtection selectLockedCells="1" selectUnlockedCells="1"/>
  <mergeCells count="260">
    <mergeCell ref="E1:E2"/>
    <mergeCell ref="F1:F2"/>
    <mergeCell ref="G1:I1"/>
    <mergeCell ref="J1:L1"/>
    <mergeCell ref="A3:L3"/>
    <mergeCell ref="A7:L7"/>
    <mergeCell ref="A9:L9"/>
    <mergeCell ref="A16:L16"/>
    <mergeCell ref="A1:A2"/>
    <mergeCell ref="B1:B2"/>
    <mergeCell ref="C1:C2"/>
    <mergeCell ref="D1:D2"/>
    <mergeCell ref="A22:B22"/>
    <mergeCell ref="A35:A36"/>
    <mergeCell ref="B35:B36"/>
    <mergeCell ref="C35:C36"/>
    <mergeCell ref="D35:D36"/>
    <mergeCell ref="E35:E36"/>
    <mergeCell ref="F35:F36"/>
    <mergeCell ref="G35:I35"/>
    <mergeCell ref="J35:L35"/>
    <mergeCell ref="A37:L37"/>
    <mergeCell ref="A41:L41"/>
    <mergeCell ref="A43:L43"/>
    <mergeCell ref="A50:L50"/>
    <mergeCell ref="A56:B56"/>
    <mergeCell ref="A70:A71"/>
    <mergeCell ref="B70:B71"/>
    <mergeCell ref="C70:C71"/>
    <mergeCell ref="D70:D71"/>
    <mergeCell ref="E70:E71"/>
    <mergeCell ref="F70:F71"/>
    <mergeCell ref="G70:I70"/>
    <mergeCell ref="J70:L70"/>
    <mergeCell ref="A72:L72"/>
    <mergeCell ref="A76:L76"/>
    <mergeCell ref="A79:L79"/>
    <mergeCell ref="A87:L87"/>
    <mergeCell ref="A93:B93"/>
    <mergeCell ref="A105:A106"/>
    <mergeCell ref="B105:B106"/>
    <mergeCell ref="C105:C106"/>
    <mergeCell ref="D105:D106"/>
    <mergeCell ref="E105:E106"/>
    <mergeCell ref="F105:F106"/>
    <mergeCell ref="G105:I105"/>
    <mergeCell ref="J105:L105"/>
    <mergeCell ref="A107:L107"/>
    <mergeCell ref="A111:L111"/>
    <mergeCell ref="A114:L114"/>
    <mergeCell ref="A122:L122"/>
    <mergeCell ref="A128:B128"/>
    <mergeCell ref="A144:A145"/>
    <mergeCell ref="B144:B145"/>
    <mergeCell ref="C144:C145"/>
    <mergeCell ref="D144:D145"/>
    <mergeCell ref="E144:E145"/>
    <mergeCell ref="F144:F145"/>
    <mergeCell ref="G144:I144"/>
    <mergeCell ref="J144:L144"/>
    <mergeCell ref="A146:L146"/>
    <mergeCell ref="A150:L150"/>
    <mergeCell ref="A153:L153"/>
    <mergeCell ref="A161:L161"/>
    <mergeCell ref="A167:B167"/>
    <mergeCell ref="A178:A179"/>
    <mergeCell ref="B178:B179"/>
    <mergeCell ref="C178:C179"/>
    <mergeCell ref="D178:D179"/>
    <mergeCell ref="E178:E179"/>
    <mergeCell ref="F178:F179"/>
    <mergeCell ref="G178:I178"/>
    <mergeCell ref="J178:L178"/>
    <mergeCell ref="A180:L180"/>
    <mergeCell ref="A184:L184"/>
    <mergeCell ref="A187:L187"/>
    <mergeCell ref="A195:L195"/>
    <mergeCell ref="A201:B201"/>
    <mergeCell ref="A211:A212"/>
    <mergeCell ref="B211:B212"/>
    <mergeCell ref="C211:C212"/>
    <mergeCell ref="D211:D212"/>
    <mergeCell ref="E211:E212"/>
    <mergeCell ref="F211:F212"/>
    <mergeCell ref="G211:I211"/>
    <mergeCell ref="J211:L211"/>
    <mergeCell ref="A213:L213"/>
    <mergeCell ref="A217:L217"/>
    <mergeCell ref="A220:L220"/>
    <mergeCell ref="A228:L228"/>
    <mergeCell ref="A234:B234"/>
    <mergeCell ref="A246:A247"/>
    <mergeCell ref="B246:B247"/>
    <mergeCell ref="C246:C247"/>
    <mergeCell ref="D246:D247"/>
    <mergeCell ref="E246:E247"/>
    <mergeCell ref="F246:F247"/>
    <mergeCell ref="G246:I246"/>
    <mergeCell ref="J246:L246"/>
    <mergeCell ref="A248:L248"/>
    <mergeCell ref="A252:L252"/>
    <mergeCell ref="A255:L255"/>
    <mergeCell ref="A263:L263"/>
    <mergeCell ref="A269:B269"/>
    <mergeCell ref="A281:A282"/>
    <mergeCell ref="B281:B282"/>
    <mergeCell ref="C281:C282"/>
    <mergeCell ref="D281:D282"/>
    <mergeCell ref="E281:E282"/>
    <mergeCell ref="F281:F282"/>
    <mergeCell ref="G281:I281"/>
    <mergeCell ref="J281:L281"/>
    <mergeCell ref="A283:L283"/>
    <mergeCell ref="A287:L287"/>
    <mergeCell ref="A290:L290"/>
    <mergeCell ref="A298:L298"/>
    <mergeCell ref="A305:B305"/>
    <mergeCell ref="A320:A321"/>
    <mergeCell ref="B320:B321"/>
    <mergeCell ref="C320:C321"/>
    <mergeCell ref="D320:D321"/>
    <mergeCell ref="E320:E321"/>
    <mergeCell ref="F320:F321"/>
    <mergeCell ref="G320:I320"/>
    <mergeCell ref="J320:L320"/>
    <mergeCell ref="A322:L322"/>
    <mergeCell ref="A326:L326"/>
    <mergeCell ref="A329:L329"/>
    <mergeCell ref="A337:L337"/>
    <mergeCell ref="A344:B344"/>
    <mergeCell ref="A355:A356"/>
    <mergeCell ref="B355:B356"/>
    <mergeCell ref="C355:C356"/>
    <mergeCell ref="D355:D356"/>
    <mergeCell ref="E355:E356"/>
    <mergeCell ref="F355:F356"/>
    <mergeCell ref="G355:I355"/>
    <mergeCell ref="J355:L355"/>
    <mergeCell ref="A357:L357"/>
    <mergeCell ref="A361:L361"/>
    <mergeCell ref="A364:L364"/>
    <mergeCell ref="A372:L372"/>
    <mergeCell ref="A377:B377"/>
    <mergeCell ref="A392:A393"/>
    <mergeCell ref="B392:B393"/>
    <mergeCell ref="C392:C393"/>
    <mergeCell ref="D392:D393"/>
    <mergeCell ref="E392:E393"/>
    <mergeCell ref="F392:F393"/>
    <mergeCell ref="G392:I392"/>
    <mergeCell ref="J392:L392"/>
    <mergeCell ref="A394:L394"/>
    <mergeCell ref="A398:L398"/>
    <mergeCell ref="A401:L401"/>
    <mergeCell ref="A409:L409"/>
    <mergeCell ref="A414:B414"/>
    <mergeCell ref="A427:A428"/>
    <mergeCell ref="B427:B428"/>
    <mergeCell ref="C427:C428"/>
    <mergeCell ref="D427:D428"/>
    <mergeCell ref="E427:E428"/>
    <mergeCell ref="F427:F428"/>
    <mergeCell ref="G427:I427"/>
    <mergeCell ref="J427:L427"/>
    <mergeCell ref="A429:L429"/>
    <mergeCell ref="A433:L433"/>
    <mergeCell ref="A436:L436"/>
    <mergeCell ref="A444:L444"/>
    <mergeCell ref="A450:B450"/>
    <mergeCell ref="A464:A465"/>
    <mergeCell ref="B464:B465"/>
    <mergeCell ref="C464:C465"/>
    <mergeCell ref="D464:D465"/>
    <mergeCell ref="E464:E465"/>
    <mergeCell ref="F464:F465"/>
    <mergeCell ref="G464:I464"/>
    <mergeCell ref="J464:L464"/>
    <mergeCell ref="A466:L466"/>
    <mergeCell ref="A470:L470"/>
    <mergeCell ref="A473:L473"/>
    <mergeCell ref="A481:L481"/>
    <mergeCell ref="A487:B487"/>
    <mergeCell ref="A502:A503"/>
    <mergeCell ref="B502:B503"/>
    <mergeCell ref="C502:C503"/>
    <mergeCell ref="D502:D503"/>
    <mergeCell ref="E502:E503"/>
    <mergeCell ref="F502:F503"/>
    <mergeCell ref="G502:I502"/>
    <mergeCell ref="J502:L502"/>
    <mergeCell ref="A504:L504"/>
    <mergeCell ref="A510:L510"/>
    <mergeCell ref="A513:L513"/>
    <mergeCell ref="A521:L521"/>
    <mergeCell ref="A526:B526"/>
    <mergeCell ref="A537:A538"/>
    <mergeCell ref="B537:B538"/>
    <mergeCell ref="C537:C538"/>
    <mergeCell ref="D537:D538"/>
    <mergeCell ref="E537:E538"/>
    <mergeCell ref="F537:F538"/>
    <mergeCell ref="G537:I537"/>
    <mergeCell ref="J537:L537"/>
    <mergeCell ref="A539:L539"/>
    <mergeCell ref="A545:L545"/>
    <mergeCell ref="A548:L548"/>
    <mergeCell ref="A556:L556"/>
    <mergeCell ref="A561:B561"/>
    <mergeCell ref="A571:A572"/>
    <mergeCell ref="B571:B572"/>
    <mergeCell ref="C571:C572"/>
    <mergeCell ref="D571:D572"/>
    <mergeCell ref="E571:E572"/>
    <mergeCell ref="F571:F572"/>
    <mergeCell ref="G571:I571"/>
    <mergeCell ref="J571:L571"/>
    <mergeCell ref="A573:L573"/>
    <mergeCell ref="A579:L579"/>
    <mergeCell ref="A582:L582"/>
    <mergeCell ref="A590:L590"/>
    <mergeCell ref="A595:B595"/>
    <mergeCell ref="A606:A607"/>
    <mergeCell ref="B606:B607"/>
    <mergeCell ref="C606:C607"/>
    <mergeCell ref="D606:D607"/>
    <mergeCell ref="E606:E607"/>
    <mergeCell ref="F606:F607"/>
    <mergeCell ref="G606:I606"/>
    <mergeCell ref="J606:L606"/>
    <mergeCell ref="A608:L608"/>
    <mergeCell ref="A614:L614"/>
    <mergeCell ref="A617:L617"/>
    <mergeCell ref="A625:L625"/>
    <mergeCell ref="A630:B630"/>
    <mergeCell ref="A641:A642"/>
    <mergeCell ref="B641:B642"/>
    <mergeCell ref="C641:C642"/>
    <mergeCell ref="D641:D642"/>
    <mergeCell ref="E641:E642"/>
    <mergeCell ref="F641:F642"/>
    <mergeCell ref="G641:I641"/>
    <mergeCell ref="J641:L641"/>
    <mergeCell ref="A643:L643"/>
    <mergeCell ref="A647:L647"/>
    <mergeCell ref="A650:L650"/>
    <mergeCell ref="A657:L657"/>
    <mergeCell ref="A663:B663"/>
    <mergeCell ref="A675:A676"/>
    <mergeCell ref="B675:B676"/>
    <mergeCell ref="C675:C676"/>
    <mergeCell ref="D675:D676"/>
    <mergeCell ref="E675:E676"/>
    <mergeCell ref="A691:L691"/>
    <mergeCell ref="A697:B697"/>
    <mergeCell ref="F675:F676"/>
    <mergeCell ref="G675:I675"/>
    <mergeCell ref="J675:L675"/>
    <mergeCell ref="A677:L677"/>
    <mergeCell ref="A681:L681"/>
    <mergeCell ref="A684:L68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  <rowBreaks count="16" manualBreakCount="16">
    <brk id="168" max="255" man="1"/>
    <brk id="210" max="255" man="1"/>
    <brk id="234" max="255" man="1"/>
    <brk id="244" max="255" man="1"/>
    <brk id="279" max="255" man="1"/>
    <brk id="317" max="255" man="1"/>
    <brk id="354" max="255" man="1"/>
    <brk id="390" max="255" man="1"/>
    <brk id="426" max="255" man="1"/>
    <brk id="463" max="255" man="1"/>
    <brk id="501" max="255" man="1"/>
    <brk id="535" max="255" man="1"/>
    <brk id="570" max="255" man="1"/>
    <brk id="605" max="255" man="1"/>
    <brk id="640" max="255" man="1"/>
    <brk id="6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H363"/>
  <sheetViews>
    <sheetView view="pageBreakPreview"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17.28125" style="0" customWidth="1"/>
    <col min="2" max="2" width="19.57421875" style="0" customWidth="1"/>
    <col min="3" max="3" width="20.421875" style="0" customWidth="1"/>
    <col min="4" max="4" width="14.57421875" style="0" customWidth="1"/>
    <col min="5" max="5" width="15.28125" style="0" customWidth="1"/>
    <col min="6" max="6" width="15.421875" style="0" customWidth="1"/>
    <col min="7" max="7" width="14.28125" style="0" customWidth="1"/>
    <col min="8" max="8" width="15.8515625" style="0" customWidth="1"/>
  </cols>
  <sheetData>
    <row r="3" spans="1:8" ht="12.75" customHeight="1">
      <c r="A3" s="84" t="s">
        <v>182</v>
      </c>
      <c r="B3" s="85" t="s">
        <v>183</v>
      </c>
      <c r="C3" s="85" t="s">
        <v>184</v>
      </c>
      <c r="D3" s="84" t="s">
        <v>185</v>
      </c>
      <c r="E3" s="84"/>
      <c r="F3" s="85" t="s">
        <v>186</v>
      </c>
      <c r="G3" s="84" t="s">
        <v>187</v>
      </c>
      <c r="H3" s="84"/>
    </row>
    <row r="4" spans="1:8" ht="15.75">
      <c r="A4" s="84"/>
      <c r="B4" s="85"/>
      <c r="C4" s="85"/>
      <c r="D4" s="72" t="s">
        <v>188</v>
      </c>
      <c r="E4" s="72" t="s">
        <v>189</v>
      </c>
      <c r="F4" s="85"/>
      <c r="G4" s="72" t="s">
        <v>188</v>
      </c>
      <c r="H4" s="72" t="s">
        <v>189</v>
      </c>
    </row>
    <row r="5" spans="1:8" ht="12.75" customHeight="1">
      <c r="A5" s="73"/>
      <c r="B5" s="83" t="s">
        <v>190</v>
      </c>
      <c r="C5" s="73" t="s">
        <v>191</v>
      </c>
      <c r="D5" s="73">
        <v>45.5</v>
      </c>
      <c r="E5" s="73">
        <v>61</v>
      </c>
      <c r="F5" s="73">
        <v>200</v>
      </c>
      <c r="G5" s="73">
        <f aca="true" t="shared" si="0" ref="G5:G68">D5*F5/1000</f>
        <v>9.1</v>
      </c>
      <c r="H5" s="73">
        <f aca="true" t="shared" si="1" ref="H5:H68">E5*F5/1000</f>
        <v>12.2</v>
      </c>
    </row>
    <row r="6" spans="1:8" ht="12.75">
      <c r="A6" s="73"/>
      <c r="B6" s="83"/>
      <c r="C6" s="73" t="s">
        <v>192</v>
      </c>
      <c r="D6" s="73">
        <v>13</v>
      </c>
      <c r="E6" s="73">
        <v>17</v>
      </c>
      <c r="F6" s="73">
        <v>200</v>
      </c>
      <c r="G6" s="73">
        <f t="shared" si="0"/>
        <v>2.6</v>
      </c>
      <c r="H6" s="73">
        <f t="shared" si="1"/>
        <v>3.4</v>
      </c>
    </row>
    <row r="7" spans="1:8" ht="12.75">
      <c r="A7" s="73"/>
      <c r="B7" s="83"/>
      <c r="C7" s="73" t="s">
        <v>193</v>
      </c>
      <c r="D7" s="73">
        <v>14</v>
      </c>
      <c r="E7" s="73">
        <v>19</v>
      </c>
      <c r="F7" s="73">
        <v>200</v>
      </c>
      <c r="G7" s="73">
        <f t="shared" si="0"/>
        <v>2.8</v>
      </c>
      <c r="H7" s="73">
        <f t="shared" si="1"/>
        <v>3.8</v>
      </c>
    </row>
    <row r="8" spans="1:8" ht="12.75">
      <c r="A8" s="73"/>
      <c r="B8" s="73"/>
      <c r="C8" s="73"/>
      <c r="D8" s="73"/>
      <c r="E8" s="73"/>
      <c r="F8" s="73"/>
      <c r="G8" s="73">
        <f t="shared" si="0"/>
        <v>0</v>
      </c>
      <c r="H8" s="73">
        <f t="shared" si="1"/>
        <v>0</v>
      </c>
    </row>
    <row r="9" spans="1:8" ht="12.75">
      <c r="A9" s="73"/>
      <c r="B9" s="73" t="s">
        <v>194</v>
      </c>
      <c r="C9" s="73" t="s">
        <v>195</v>
      </c>
      <c r="D9" s="73">
        <v>1.5</v>
      </c>
      <c r="E9" s="73">
        <v>2</v>
      </c>
      <c r="F9" s="73">
        <v>200</v>
      </c>
      <c r="G9" s="73">
        <f t="shared" si="0"/>
        <v>0.3</v>
      </c>
      <c r="H9" s="73">
        <f t="shared" si="1"/>
        <v>0.4</v>
      </c>
    </row>
    <row r="10" spans="1:8" ht="12.75">
      <c r="A10" s="73"/>
      <c r="B10" s="73"/>
      <c r="C10" s="73" t="s">
        <v>196</v>
      </c>
      <c r="D10" s="73">
        <v>128.8</v>
      </c>
      <c r="E10" s="73">
        <v>172</v>
      </c>
      <c r="F10" s="73">
        <v>200</v>
      </c>
      <c r="G10" s="73">
        <f t="shared" si="0"/>
        <v>25.760000000000005</v>
      </c>
      <c r="H10" s="73">
        <f t="shared" si="1"/>
        <v>34.4</v>
      </c>
    </row>
    <row r="11" spans="1:8" ht="12.75">
      <c r="A11" s="73"/>
      <c r="B11" s="73"/>
      <c r="C11" s="73" t="s">
        <v>197</v>
      </c>
      <c r="D11" s="73">
        <v>7</v>
      </c>
      <c r="E11" s="73">
        <v>10</v>
      </c>
      <c r="F11" s="73">
        <v>200</v>
      </c>
      <c r="G11" s="73">
        <f t="shared" si="0"/>
        <v>1.4</v>
      </c>
      <c r="H11" s="73">
        <f t="shared" si="1"/>
        <v>2</v>
      </c>
    </row>
    <row r="12" spans="1:8" ht="12.75">
      <c r="A12" s="73"/>
      <c r="B12" s="73"/>
      <c r="C12" s="73"/>
      <c r="D12" s="73"/>
      <c r="E12" s="73"/>
      <c r="F12" s="73"/>
      <c r="G12" s="73">
        <f t="shared" si="0"/>
        <v>0</v>
      </c>
      <c r="H12" s="73">
        <f t="shared" si="1"/>
        <v>0</v>
      </c>
    </row>
    <row r="13" spans="1:8" ht="12.75">
      <c r="A13" s="73"/>
      <c r="B13" s="73" t="s">
        <v>198</v>
      </c>
      <c r="C13" s="73" t="s">
        <v>199</v>
      </c>
      <c r="D13" s="73">
        <v>30</v>
      </c>
      <c r="E13" s="73">
        <v>50</v>
      </c>
      <c r="F13" s="73">
        <v>200</v>
      </c>
      <c r="G13" s="73">
        <f t="shared" si="0"/>
        <v>6</v>
      </c>
      <c r="H13" s="73">
        <f t="shared" si="1"/>
        <v>10</v>
      </c>
    </row>
    <row r="14" spans="1:8" ht="12.75">
      <c r="A14" s="73"/>
      <c r="B14" s="73"/>
      <c r="C14" s="73" t="s">
        <v>192</v>
      </c>
      <c r="D14" s="73">
        <v>5</v>
      </c>
      <c r="E14" s="73">
        <v>5</v>
      </c>
      <c r="F14" s="73">
        <v>200</v>
      </c>
      <c r="G14" s="73">
        <f t="shared" si="0"/>
        <v>1</v>
      </c>
      <c r="H14" s="73">
        <f t="shared" si="1"/>
        <v>1</v>
      </c>
    </row>
    <row r="15" spans="1:8" ht="12.75">
      <c r="A15" s="73"/>
      <c r="B15" s="73"/>
      <c r="C15" s="73"/>
      <c r="D15" s="73"/>
      <c r="E15" s="73"/>
      <c r="F15" s="73"/>
      <c r="G15" s="73">
        <f t="shared" si="0"/>
        <v>0</v>
      </c>
      <c r="H15" s="73">
        <f t="shared" si="1"/>
        <v>0</v>
      </c>
    </row>
    <row r="16" spans="1:8" ht="12.75" customHeight="1">
      <c r="A16" s="73"/>
      <c r="B16" s="83" t="s">
        <v>200</v>
      </c>
      <c r="C16" s="73" t="s">
        <v>201</v>
      </c>
      <c r="D16" s="73">
        <v>15</v>
      </c>
      <c r="E16" s="73">
        <v>20</v>
      </c>
      <c r="F16" s="73">
        <v>200</v>
      </c>
      <c r="G16" s="73">
        <f t="shared" si="0"/>
        <v>3</v>
      </c>
      <c r="H16" s="73">
        <f t="shared" si="1"/>
        <v>4</v>
      </c>
    </row>
    <row r="17" spans="1:8" ht="12.75">
      <c r="A17" s="73"/>
      <c r="B17" s="83"/>
      <c r="C17" s="73" t="s">
        <v>197</v>
      </c>
      <c r="D17" s="73">
        <v>15</v>
      </c>
      <c r="E17" s="73">
        <v>20</v>
      </c>
      <c r="F17" s="73">
        <v>200</v>
      </c>
      <c r="G17" s="73">
        <f t="shared" si="0"/>
        <v>3</v>
      </c>
      <c r="H17" s="73">
        <f t="shared" si="1"/>
        <v>4</v>
      </c>
    </row>
    <row r="18" spans="1:8" ht="12.75">
      <c r="A18" s="73"/>
      <c r="B18" s="73"/>
      <c r="C18" s="73"/>
      <c r="D18" s="73"/>
      <c r="E18" s="73"/>
      <c r="F18" s="73"/>
      <c r="G18" s="73">
        <f t="shared" si="0"/>
        <v>0</v>
      </c>
      <c r="H18" s="73">
        <f t="shared" si="1"/>
        <v>0</v>
      </c>
    </row>
    <row r="19" spans="1:8" ht="12.75">
      <c r="A19" s="73"/>
      <c r="B19" s="73" t="s">
        <v>81</v>
      </c>
      <c r="C19" s="73" t="s">
        <v>81</v>
      </c>
      <c r="D19" s="73">
        <v>10.2</v>
      </c>
      <c r="E19" s="73">
        <v>10.2</v>
      </c>
      <c r="F19" s="73">
        <v>200</v>
      </c>
      <c r="G19" s="73">
        <f t="shared" si="0"/>
        <v>2.0399999999999996</v>
      </c>
      <c r="H19" s="73">
        <f t="shared" si="1"/>
        <v>2.0399999999999996</v>
      </c>
    </row>
    <row r="20" spans="1:8" ht="12.75">
      <c r="A20" s="73"/>
      <c r="B20" s="73"/>
      <c r="C20" s="73"/>
      <c r="D20" s="73"/>
      <c r="E20" s="73"/>
      <c r="F20" s="73"/>
      <c r="G20" s="73">
        <f t="shared" si="0"/>
        <v>0</v>
      </c>
      <c r="H20" s="73">
        <f t="shared" si="1"/>
        <v>0</v>
      </c>
    </row>
    <row r="21" spans="1:8" ht="12.75">
      <c r="A21" s="73"/>
      <c r="B21" s="73" t="s">
        <v>202</v>
      </c>
      <c r="C21" s="73" t="s">
        <v>203</v>
      </c>
      <c r="D21" s="73">
        <v>10.5</v>
      </c>
      <c r="E21" s="73">
        <v>17.5</v>
      </c>
      <c r="F21" s="73">
        <v>200</v>
      </c>
      <c r="G21" s="73">
        <f t="shared" si="0"/>
        <v>2.1</v>
      </c>
      <c r="H21" s="73">
        <f t="shared" si="1"/>
        <v>3.5</v>
      </c>
    </row>
    <row r="22" spans="1:8" ht="12.75">
      <c r="A22" s="73"/>
      <c r="B22" s="73"/>
      <c r="C22" s="73" t="s">
        <v>204</v>
      </c>
      <c r="D22" s="73">
        <v>3</v>
      </c>
      <c r="E22" s="73">
        <v>5</v>
      </c>
      <c r="F22" s="73">
        <v>200</v>
      </c>
      <c r="G22" s="73">
        <f t="shared" si="0"/>
        <v>0.6</v>
      </c>
      <c r="H22" s="73">
        <f t="shared" si="1"/>
        <v>1</v>
      </c>
    </row>
    <row r="23" spans="1:8" ht="12.75">
      <c r="A23" s="73"/>
      <c r="B23" s="73"/>
      <c r="C23" s="73" t="s">
        <v>205</v>
      </c>
      <c r="D23" s="73">
        <v>8</v>
      </c>
      <c r="E23" s="73">
        <v>13</v>
      </c>
      <c r="F23" s="73">
        <v>200</v>
      </c>
      <c r="G23" s="73">
        <f t="shared" si="0"/>
        <v>1.6</v>
      </c>
      <c r="H23" s="73">
        <f t="shared" si="1"/>
        <v>2.6</v>
      </c>
    </row>
    <row r="24" spans="1:8" ht="12.75">
      <c r="A24" s="73"/>
      <c r="B24" s="73"/>
      <c r="C24" s="73" t="s">
        <v>206</v>
      </c>
      <c r="D24" s="73">
        <v>7</v>
      </c>
      <c r="E24" s="73">
        <v>12</v>
      </c>
      <c r="F24" s="73">
        <v>200</v>
      </c>
      <c r="G24" s="73">
        <f t="shared" si="0"/>
        <v>1.4</v>
      </c>
      <c r="H24" s="73">
        <f t="shared" si="1"/>
        <v>2.4</v>
      </c>
    </row>
    <row r="25" spans="1:8" ht="12.75">
      <c r="A25" s="73"/>
      <c r="B25" s="73"/>
      <c r="C25" s="73" t="s">
        <v>192</v>
      </c>
      <c r="D25" s="73">
        <v>1.5</v>
      </c>
      <c r="E25" s="73">
        <v>2.5</v>
      </c>
      <c r="F25" s="73">
        <v>200</v>
      </c>
      <c r="G25" s="73">
        <f t="shared" si="0"/>
        <v>0.3</v>
      </c>
      <c r="H25" s="73">
        <f t="shared" si="1"/>
        <v>0.5</v>
      </c>
    </row>
    <row r="26" spans="1:8" ht="12.75">
      <c r="A26" s="73"/>
      <c r="B26" s="73"/>
      <c r="C26" s="73" t="s">
        <v>207</v>
      </c>
      <c r="D26" s="73">
        <v>44</v>
      </c>
      <c r="E26" s="73">
        <v>59</v>
      </c>
      <c r="F26" s="73">
        <v>200</v>
      </c>
      <c r="G26" s="73">
        <f t="shared" si="0"/>
        <v>8.8</v>
      </c>
      <c r="H26" s="73">
        <f t="shared" si="1"/>
        <v>11.8</v>
      </c>
    </row>
    <row r="27" spans="1:8" ht="12.75">
      <c r="A27" s="73"/>
      <c r="B27" s="73"/>
      <c r="C27" s="73"/>
      <c r="D27" s="73"/>
      <c r="E27" s="73"/>
      <c r="F27" s="73"/>
      <c r="G27" s="73">
        <f t="shared" si="0"/>
        <v>0</v>
      </c>
      <c r="H27" s="73">
        <f t="shared" si="1"/>
        <v>0</v>
      </c>
    </row>
    <row r="28" spans="1:8" ht="12.75">
      <c r="A28" s="73"/>
      <c r="B28" s="73" t="s">
        <v>208</v>
      </c>
      <c r="C28" s="73"/>
      <c r="D28" s="73"/>
      <c r="E28" s="73"/>
      <c r="F28" s="73"/>
      <c r="G28" s="73">
        <f t="shared" si="0"/>
        <v>0</v>
      </c>
      <c r="H28" s="73">
        <f t="shared" si="1"/>
        <v>0</v>
      </c>
    </row>
    <row r="29" spans="1:8" ht="12.75">
      <c r="A29" s="73"/>
      <c r="B29" s="73"/>
      <c r="C29" s="73"/>
      <c r="D29" s="73"/>
      <c r="E29" s="73"/>
      <c r="F29" s="73"/>
      <c r="G29" s="73">
        <f t="shared" si="0"/>
        <v>0</v>
      </c>
      <c r="H29" s="73">
        <f t="shared" si="1"/>
        <v>0</v>
      </c>
    </row>
    <row r="30" spans="1:8" ht="12.75">
      <c r="A30" s="73"/>
      <c r="B30" s="73"/>
      <c r="C30" s="73"/>
      <c r="D30" s="73"/>
      <c r="E30" s="73"/>
      <c r="F30" s="73"/>
      <c r="G30" s="73">
        <f t="shared" si="0"/>
        <v>0</v>
      </c>
      <c r="H30" s="73">
        <f t="shared" si="1"/>
        <v>0</v>
      </c>
    </row>
    <row r="31" spans="1:8" ht="12.75">
      <c r="A31" s="73"/>
      <c r="B31" s="73"/>
      <c r="C31" s="73"/>
      <c r="D31" s="73"/>
      <c r="E31" s="73"/>
      <c r="F31" s="73"/>
      <c r="G31" s="73">
        <f t="shared" si="0"/>
        <v>0</v>
      </c>
      <c r="H31" s="73">
        <f t="shared" si="1"/>
        <v>0</v>
      </c>
    </row>
    <row r="32" spans="1:8" ht="12.75">
      <c r="A32" s="73"/>
      <c r="B32" s="73"/>
      <c r="C32" s="73"/>
      <c r="D32" s="73"/>
      <c r="E32" s="73"/>
      <c r="F32" s="73"/>
      <c r="G32" s="73">
        <f t="shared" si="0"/>
        <v>0</v>
      </c>
      <c r="H32" s="73">
        <f t="shared" si="1"/>
        <v>0</v>
      </c>
    </row>
    <row r="33" spans="1:8" ht="12.75">
      <c r="A33" s="73"/>
      <c r="B33" s="73"/>
      <c r="C33" s="73"/>
      <c r="D33" s="73"/>
      <c r="E33" s="73"/>
      <c r="F33" s="73"/>
      <c r="G33" s="73">
        <f t="shared" si="0"/>
        <v>0</v>
      </c>
      <c r="H33" s="73">
        <f t="shared" si="1"/>
        <v>0</v>
      </c>
    </row>
    <row r="34" spans="1:8" ht="12.75">
      <c r="A34" s="73"/>
      <c r="B34" s="73"/>
      <c r="C34" s="73"/>
      <c r="D34" s="73"/>
      <c r="E34" s="73"/>
      <c r="F34" s="73"/>
      <c r="G34" s="73">
        <f t="shared" si="0"/>
        <v>0</v>
      </c>
      <c r="H34" s="73">
        <f t="shared" si="1"/>
        <v>0</v>
      </c>
    </row>
    <row r="35" spans="1:8" ht="12.75">
      <c r="A35" s="73"/>
      <c r="B35" s="73"/>
      <c r="C35" s="73"/>
      <c r="D35" s="73"/>
      <c r="E35" s="73"/>
      <c r="F35" s="73"/>
      <c r="G35" s="73">
        <f t="shared" si="0"/>
        <v>0</v>
      </c>
      <c r="H35" s="73">
        <f t="shared" si="1"/>
        <v>0</v>
      </c>
    </row>
    <row r="36" spans="1:8" ht="12.75">
      <c r="A36" s="73"/>
      <c r="B36" s="73"/>
      <c r="C36" s="73"/>
      <c r="D36" s="73"/>
      <c r="E36" s="73"/>
      <c r="F36" s="73"/>
      <c r="G36" s="73">
        <f t="shared" si="0"/>
        <v>0</v>
      </c>
      <c r="H36" s="73">
        <f t="shared" si="1"/>
        <v>0</v>
      </c>
    </row>
    <row r="37" spans="1:8" ht="12.75">
      <c r="A37" s="73"/>
      <c r="B37" s="73"/>
      <c r="C37" s="73"/>
      <c r="D37" s="73"/>
      <c r="E37" s="73"/>
      <c r="F37" s="73"/>
      <c r="G37" s="73">
        <f t="shared" si="0"/>
        <v>0</v>
      </c>
      <c r="H37" s="73">
        <f t="shared" si="1"/>
        <v>0</v>
      </c>
    </row>
    <row r="38" spans="1:8" ht="12.75">
      <c r="A38" s="73"/>
      <c r="B38" s="73"/>
      <c r="C38" s="73"/>
      <c r="D38" s="73"/>
      <c r="E38" s="73"/>
      <c r="F38" s="73"/>
      <c r="G38" s="73">
        <f t="shared" si="0"/>
        <v>0</v>
      </c>
      <c r="H38" s="73">
        <f t="shared" si="1"/>
        <v>0</v>
      </c>
    </row>
    <row r="39" spans="1:8" ht="12.75">
      <c r="A39" s="73"/>
      <c r="B39" s="73"/>
      <c r="C39" s="73"/>
      <c r="D39" s="73"/>
      <c r="E39" s="73"/>
      <c r="F39" s="73"/>
      <c r="G39" s="73">
        <f t="shared" si="0"/>
        <v>0</v>
      </c>
      <c r="H39" s="73">
        <f t="shared" si="1"/>
        <v>0</v>
      </c>
    </row>
    <row r="40" spans="1:8" ht="12.75">
      <c r="A40" s="73"/>
      <c r="B40" s="73"/>
      <c r="C40" s="73"/>
      <c r="D40" s="73"/>
      <c r="E40" s="73"/>
      <c r="F40" s="73"/>
      <c r="G40" s="73">
        <f t="shared" si="0"/>
        <v>0</v>
      </c>
      <c r="H40" s="73">
        <f t="shared" si="1"/>
        <v>0</v>
      </c>
    </row>
    <row r="41" spans="1:8" ht="12.75">
      <c r="A41" s="73"/>
      <c r="B41" s="73"/>
      <c r="C41" s="73"/>
      <c r="D41" s="73"/>
      <c r="E41" s="73"/>
      <c r="F41" s="73"/>
      <c r="G41" s="73">
        <f t="shared" si="0"/>
        <v>0</v>
      </c>
      <c r="H41" s="73">
        <f t="shared" si="1"/>
        <v>0</v>
      </c>
    </row>
    <row r="42" spans="1:8" ht="12.75">
      <c r="A42" s="73"/>
      <c r="B42" s="73"/>
      <c r="C42" s="73"/>
      <c r="D42" s="73"/>
      <c r="E42" s="73"/>
      <c r="F42" s="73"/>
      <c r="G42" s="73">
        <f t="shared" si="0"/>
        <v>0</v>
      </c>
      <c r="H42" s="73">
        <f t="shared" si="1"/>
        <v>0</v>
      </c>
    </row>
    <row r="43" spans="1:8" ht="12.75">
      <c r="A43" s="73"/>
      <c r="B43" s="73"/>
      <c r="C43" s="73"/>
      <c r="D43" s="73"/>
      <c r="E43" s="73"/>
      <c r="F43" s="73"/>
      <c r="G43" s="73">
        <f t="shared" si="0"/>
        <v>0</v>
      </c>
      <c r="H43" s="73">
        <f t="shared" si="1"/>
        <v>0</v>
      </c>
    </row>
    <row r="44" spans="1:8" ht="12.75">
      <c r="A44" s="73"/>
      <c r="B44" s="73"/>
      <c r="C44" s="73"/>
      <c r="D44" s="73"/>
      <c r="E44" s="73"/>
      <c r="F44" s="73"/>
      <c r="G44" s="73">
        <f t="shared" si="0"/>
        <v>0</v>
      </c>
      <c r="H44" s="73">
        <f t="shared" si="1"/>
        <v>0</v>
      </c>
    </row>
    <row r="45" spans="1:8" ht="12.75">
      <c r="A45" s="73"/>
      <c r="B45" s="73"/>
      <c r="C45" s="73"/>
      <c r="D45" s="73"/>
      <c r="E45" s="73"/>
      <c r="F45" s="73"/>
      <c r="G45" s="73">
        <f t="shared" si="0"/>
        <v>0</v>
      </c>
      <c r="H45" s="73">
        <f t="shared" si="1"/>
        <v>0</v>
      </c>
    </row>
    <row r="46" spans="1:8" ht="12.75">
      <c r="A46" s="73"/>
      <c r="B46" s="73"/>
      <c r="C46" s="73"/>
      <c r="D46" s="73"/>
      <c r="E46" s="73"/>
      <c r="F46" s="73"/>
      <c r="G46" s="73">
        <f t="shared" si="0"/>
        <v>0</v>
      </c>
      <c r="H46" s="73">
        <f t="shared" si="1"/>
        <v>0</v>
      </c>
    </row>
    <row r="47" spans="1:8" ht="12.75">
      <c r="A47" s="73"/>
      <c r="B47" s="73"/>
      <c r="C47" s="73"/>
      <c r="D47" s="73"/>
      <c r="E47" s="73"/>
      <c r="F47" s="73"/>
      <c r="G47" s="73">
        <f t="shared" si="0"/>
        <v>0</v>
      </c>
      <c r="H47" s="73">
        <f t="shared" si="1"/>
        <v>0</v>
      </c>
    </row>
    <row r="48" spans="1:8" ht="12.75">
      <c r="A48" s="73"/>
      <c r="B48" s="73"/>
      <c r="C48" s="73"/>
      <c r="D48" s="73"/>
      <c r="E48" s="73"/>
      <c r="F48" s="73"/>
      <c r="G48" s="73">
        <f t="shared" si="0"/>
        <v>0</v>
      </c>
      <c r="H48" s="73">
        <f t="shared" si="1"/>
        <v>0</v>
      </c>
    </row>
    <row r="49" spans="1:8" ht="12.75">
      <c r="A49" s="73"/>
      <c r="B49" s="73"/>
      <c r="C49" s="73"/>
      <c r="D49" s="73"/>
      <c r="E49" s="73"/>
      <c r="F49" s="73"/>
      <c r="G49" s="73">
        <f t="shared" si="0"/>
        <v>0</v>
      </c>
      <c r="H49" s="73">
        <f t="shared" si="1"/>
        <v>0</v>
      </c>
    </row>
    <row r="50" spans="1:8" ht="12.75">
      <c r="A50" s="73"/>
      <c r="B50" s="73"/>
      <c r="C50" s="73"/>
      <c r="D50" s="73"/>
      <c r="E50" s="73"/>
      <c r="F50" s="73"/>
      <c r="G50" s="73">
        <f t="shared" si="0"/>
        <v>0</v>
      </c>
      <c r="H50" s="73">
        <f t="shared" si="1"/>
        <v>0</v>
      </c>
    </row>
    <row r="51" spans="1:8" ht="12.75">
      <c r="A51" s="73"/>
      <c r="B51" s="73"/>
      <c r="C51" s="73"/>
      <c r="D51" s="73"/>
      <c r="E51" s="73"/>
      <c r="F51" s="73"/>
      <c r="G51" s="73">
        <f t="shared" si="0"/>
        <v>0</v>
      </c>
      <c r="H51" s="73">
        <f t="shared" si="1"/>
        <v>0</v>
      </c>
    </row>
    <row r="52" spans="1:8" ht="12.75">
      <c r="A52" s="73"/>
      <c r="B52" s="73"/>
      <c r="C52" s="73"/>
      <c r="D52" s="73"/>
      <c r="E52" s="73"/>
      <c r="F52" s="73"/>
      <c r="G52" s="73">
        <f t="shared" si="0"/>
        <v>0</v>
      </c>
      <c r="H52" s="73">
        <f t="shared" si="1"/>
        <v>0</v>
      </c>
    </row>
    <row r="53" spans="1:8" ht="12.75">
      <c r="A53" s="73"/>
      <c r="B53" s="73"/>
      <c r="C53" s="73"/>
      <c r="D53" s="73"/>
      <c r="E53" s="73"/>
      <c r="F53" s="73"/>
      <c r="G53" s="73">
        <f t="shared" si="0"/>
        <v>0</v>
      </c>
      <c r="H53" s="73">
        <f t="shared" si="1"/>
        <v>0</v>
      </c>
    </row>
    <row r="54" spans="1:8" ht="12.75">
      <c r="A54" s="73"/>
      <c r="B54" s="73"/>
      <c r="C54" s="73"/>
      <c r="D54" s="73"/>
      <c r="E54" s="73"/>
      <c r="F54" s="73"/>
      <c r="G54" s="73">
        <f t="shared" si="0"/>
        <v>0</v>
      </c>
      <c r="H54" s="73">
        <f t="shared" si="1"/>
        <v>0</v>
      </c>
    </row>
    <row r="55" spans="1:8" ht="12.75">
      <c r="A55" s="73"/>
      <c r="B55" s="73"/>
      <c r="C55" s="73"/>
      <c r="D55" s="73"/>
      <c r="E55" s="73"/>
      <c r="F55" s="73"/>
      <c r="G55" s="73">
        <f t="shared" si="0"/>
        <v>0</v>
      </c>
      <c r="H55" s="73">
        <f t="shared" si="1"/>
        <v>0</v>
      </c>
    </row>
    <row r="56" spans="1:8" ht="12.75">
      <c r="A56" s="73"/>
      <c r="B56" s="73"/>
      <c r="C56" s="73"/>
      <c r="D56" s="73"/>
      <c r="E56" s="73"/>
      <c r="F56" s="73"/>
      <c r="G56" s="73">
        <f t="shared" si="0"/>
        <v>0</v>
      </c>
      <c r="H56" s="73">
        <f t="shared" si="1"/>
        <v>0</v>
      </c>
    </row>
    <row r="57" spans="1:8" ht="12.75">
      <c r="A57" s="73"/>
      <c r="B57" s="73"/>
      <c r="C57" s="73"/>
      <c r="D57" s="73"/>
      <c r="E57" s="73"/>
      <c r="F57" s="73"/>
      <c r="G57" s="73">
        <f t="shared" si="0"/>
        <v>0</v>
      </c>
      <c r="H57" s="73">
        <f t="shared" si="1"/>
        <v>0</v>
      </c>
    </row>
    <row r="58" spans="1:8" ht="12.75">
      <c r="A58" s="73"/>
      <c r="B58" s="73"/>
      <c r="C58" s="73"/>
      <c r="D58" s="73"/>
      <c r="E58" s="73"/>
      <c r="F58" s="73"/>
      <c r="G58" s="73">
        <f t="shared" si="0"/>
        <v>0</v>
      </c>
      <c r="H58" s="73">
        <f t="shared" si="1"/>
        <v>0</v>
      </c>
    </row>
    <row r="59" spans="1:8" ht="12.75">
      <c r="A59" s="73"/>
      <c r="B59" s="73"/>
      <c r="C59" s="73"/>
      <c r="D59" s="73"/>
      <c r="E59" s="73"/>
      <c r="F59" s="73"/>
      <c r="G59" s="73">
        <f t="shared" si="0"/>
        <v>0</v>
      </c>
      <c r="H59" s="73">
        <f t="shared" si="1"/>
        <v>0</v>
      </c>
    </row>
    <row r="60" spans="1:8" ht="12.75">
      <c r="A60" s="73"/>
      <c r="B60" s="73"/>
      <c r="C60" s="73"/>
      <c r="D60" s="73"/>
      <c r="E60" s="73"/>
      <c r="F60" s="73"/>
      <c r="G60" s="73">
        <f t="shared" si="0"/>
        <v>0</v>
      </c>
      <c r="H60" s="73">
        <f t="shared" si="1"/>
        <v>0</v>
      </c>
    </row>
    <row r="61" spans="1:8" ht="12.75">
      <c r="A61" s="73"/>
      <c r="B61" s="73"/>
      <c r="C61" s="73"/>
      <c r="D61" s="73"/>
      <c r="E61" s="73"/>
      <c r="F61" s="73"/>
      <c r="G61" s="73">
        <f t="shared" si="0"/>
        <v>0</v>
      </c>
      <c r="H61" s="73">
        <f t="shared" si="1"/>
        <v>0</v>
      </c>
    </row>
    <row r="62" spans="1:8" ht="12.75">
      <c r="A62" s="73"/>
      <c r="B62" s="73"/>
      <c r="C62" s="73"/>
      <c r="D62" s="73"/>
      <c r="E62" s="73"/>
      <c r="F62" s="73"/>
      <c r="G62" s="73">
        <f t="shared" si="0"/>
        <v>0</v>
      </c>
      <c r="H62" s="73">
        <f t="shared" si="1"/>
        <v>0</v>
      </c>
    </row>
    <row r="63" spans="1:8" ht="12.75">
      <c r="A63" s="73"/>
      <c r="B63" s="73"/>
      <c r="C63" s="73"/>
      <c r="D63" s="73"/>
      <c r="E63" s="73"/>
      <c r="F63" s="73"/>
      <c r="G63" s="73">
        <f t="shared" si="0"/>
        <v>0</v>
      </c>
      <c r="H63" s="73">
        <f t="shared" si="1"/>
        <v>0</v>
      </c>
    </row>
    <row r="64" spans="1:8" ht="12.75">
      <c r="A64" s="73"/>
      <c r="B64" s="73"/>
      <c r="C64" s="73"/>
      <c r="D64" s="73"/>
      <c r="E64" s="73"/>
      <c r="F64" s="73"/>
      <c r="G64" s="73">
        <f t="shared" si="0"/>
        <v>0</v>
      </c>
      <c r="H64" s="73">
        <f t="shared" si="1"/>
        <v>0</v>
      </c>
    </row>
    <row r="65" spans="1:8" ht="12.75">
      <c r="A65" s="73"/>
      <c r="B65" s="73"/>
      <c r="C65" s="73"/>
      <c r="D65" s="73"/>
      <c r="E65" s="73"/>
      <c r="F65" s="73"/>
      <c r="G65" s="73">
        <f t="shared" si="0"/>
        <v>0</v>
      </c>
      <c r="H65" s="73">
        <f t="shared" si="1"/>
        <v>0</v>
      </c>
    </row>
    <row r="66" spans="1:8" ht="12.75">
      <c r="A66" s="73"/>
      <c r="B66" s="73"/>
      <c r="C66" s="73"/>
      <c r="D66" s="73"/>
      <c r="E66" s="73"/>
      <c r="F66" s="73"/>
      <c r="G66" s="73">
        <f t="shared" si="0"/>
        <v>0</v>
      </c>
      <c r="H66" s="73">
        <f t="shared" si="1"/>
        <v>0</v>
      </c>
    </row>
    <row r="67" spans="1:8" ht="12.75">
      <c r="A67" s="73"/>
      <c r="B67" s="73"/>
      <c r="C67" s="73"/>
      <c r="D67" s="73"/>
      <c r="E67" s="73"/>
      <c r="F67" s="73"/>
      <c r="G67" s="73">
        <f t="shared" si="0"/>
        <v>0</v>
      </c>
      <c r="H67" s="73">
        <f t="shared" si="1"/>
        <v>0</v>
      </c>
    </row>
    <row r="68" spans="1:8" ht="12.75">
      <c r="A68" s="73"/>
      <c r="B68" s="73"/>
      <c r="C68" s="73"/>
      <c r="D68" s="73"/>
      <c r="E68" s="73"/>
      <c r="F68" s="73"/>
      <c r="G68" s="73">
        <f t="shared" si="0"/>
        <v>0</v>
      </c>
      <c r="H68" s="73">
        <f t="shared" si="1"/>
        <v>0</v>
      </c>
    </row>
    <row r="69" spans="1:8" ht="12.75">
      <c r="A69" s="73"/>
      <c r="B69" s="73"/>
      <c r="C69" s="73"/>
      <c r="D69" s="73"/>
      <c r="E69" s="73"/>
      <c r="F69" s="73"/>
      <c r="G69" s="73">
        <f aca="true" t="shared" si="2" ref="G69:G132">D69*F69/1000</f>
        <v>0</v>
      </c>
      <c r="H69" s="73">
        <f aca="true" t="shared" si="3" ref="H69:H132">E69*F69/1000</f>
        <v>0</v>
      </c>
    </row>
    <row r="70" spans="1:8" ht="12.75">
      <c r="A70" s="73"/>
      <c r="B70" s="73"/>
      <c r="C70" s="73"/>
      <c r="D70" s="73"/>
      <c r="E70" s="73"/>
      <c r="F70" s="73"/>
      <c r="G70" s="73">
        <f t="shared" si="2"/>
        <v>0</v>
      </c>
      <c r="H70" s="73">
        <f t="shared" si="3"/>
        <v>0</v>
      </c>
    </row>
    <row r="71" spans="1:8" ht="12.75">
      <c r="A71" s="73"/>
      <c r="B71" s="73"/>
      <c r="C71" s="73"/>
      <c r="D71" s="73"/>
      <c r="E71" s="73"/>
      <c r="F71" s="73"/>
      <c r="G71" s="73">
        <f t="shared" si="2"/>
        <v>0</v>
      </c>
      <c r="H71" s="73">
        <f t="shared" si="3"/>
        <v>0</v>
      </c>
    </row>
    <row r="72" spans="1:8" ht="12.75">
      <c r="A72" s="73"/>
      <c r="B72" s="73"/>
      <c r="C72" s="73"/>
      <c r="D72" s="73"/>
      <c r="E72" s="73"/>
      <c r="F72" s="73"/>
      <c r="G72" s="73">
        <f t="shared" si="2"/>
        <v>0</v>
      </c>
      <c r="H72" s="73">
        <f t="shared" si="3"/>
        <v>0</v>
      </c>
    </row>
    <row r="73" spans="1:8" ht="12.75">
      <c r="A73" s="73"/>
      <c r="B73" s="73"/>
      <c r="C73" s="73"/>
      <c r="D73" s="73"/>
      <c r="E73" s="73"/>
      <c r="F73" s="73"/>
      <c r="G73" s="73">
        <f t="shared" si="2"/>
        <v>0</v>
      </c>
      <c r="H73" s="73">
        <f t="shared" si="3"/>
        <v>0</v>
      </c>
    </row>
    <row r="74" spans="1:8" ht="12.75">
      <c r="A74" s="73"/>
      <c r="B74" s="73"/>
      <c r="C74" s="73"/>
      <c r="D74" s="73"/>
      <c r="E74" s="73"/>
      <c r="F74" s="73"/>
      <c r="G74" s="73">
        <f t="shared" si="2"/>
        <v>0</v>
      </c>
      <c r="H74" s="73">
        <f t="shared" si="3"/>
        <v>0</v>
      </c>
    </row>
    <row r="75" spans="1:8" ht="12.75">
      <c r="A75" s="73"/>
      <c r="B75" s="73"/>
      <c r="C75" s="73"/>
      <c r="D75" s="73"/>
      <c r="E75" s="73"/>
      <c r="F75" s="73"/>
      <c r="G75" s="73">
        <f t="shared" si="2"/>
        <v>0</v>
      </c>
      <c r="H75" s="73">
        <f t="shared" si="3"/>
        <v>0</v>
      </c>
    </row>
    <row r="76" spans="1:8" ht="12.75">
      <c r="A76" s="73"/>
      <c r="B76" s="73"/>
      <c r="C76" s="73"/>
      <c r="D76" s="73"/>
      <c r="E76" s="73"/>
      <c r="F76" s="73"/>
      <c r="G76" s="73">
        <f t="shared" si="2"/>
        <v>0</v>
      </c>
      <c r="H76" s="73">
        <f t="shared" si="3"/>
        <v>0</v>
      </c>
    </row>
    <row r="77" spans="1:8" ht="12.75">
      <c r="A77" s="73"/>
      <c r="B77" s="73"/>
      <c r="C77" s="73"/>
      <c r="D77" s="73"/>
      <c r="E77" s="73"/>
      <c r="F77" s="73"/>
      <c r="G77" s="73">
        <f t="shared" si="2"/>
        <v>0</v>
      </c>
      <c r="H77" s="73">
        <f t="shared" si="3"/>
        <v>0</v>
      </c>
    </row>
    <row r="78" spans="1:8" ht="12.75">
      <c r="A78" s="73"/>
      <c r="B78" s="73"/>
      <c r="C78" s="73"/>
      <c r="D78" s="73"/>
      <c r="E78" s="73"/>
      <c r="F78" s="73"/>
      <c r="G78" s="73">
        <f t="shared" si="2"/>
        <v>0</v>
      </c>
      <c r="H78" s="73">
        <f t="shared" si="3"/>
        <v>0</v>
      </c>
    </row>
    <row r="79" spans="1:8" ht="12.75">
      <c r="A79" s="73"/>
      <c r="B79" s="73"/>
      <c r="C79" s="73"/>
      <c r="D79" s="73"/>
      <c r="E79" s="73"/>
      <c r="F79" s="73"/>
      <c r="G79" s="73">
        <f t="shared" si="2"/>
        <v>0</v>
      </c>
      <c r="H79" s="73">
        <f t="shared" si="3"/>
        <v>0</v>
      </c>
    </row>
    <row r="80" spans="1:8" ht="12.75">
      <c r="A80" s="73"/>
      <c r="B80" s="73"/>
      <c r="C80" s="73"/>
      <c r="D80" s="73"/>
      <c r="E80" s="73"/>
      <c r="F80" s="73"/>
      <c r="G80" s="73">
        <f t="shared" si="2"/>
        <v>0</v>
      </c>
      <c r="H80" s="73">
        <f t="shared" si="3"/>
        <v>0</v>
      </c>
    </row>
    <row r="81" spans="1:8" ht="12.75">
      <c r="A81" s="73"/>
      <c r="B81" s="73"/>
      <c r="C81" s="73"/>
      <c r="D81" s="73"/>
      <c r="E81" s="73"/>
      <c r="F81" s="73"/>
      <c r="G81" s="73">
        <f t="shared" si="2"/>
        <v>0</v>
      </c>
      <c r="H81" s="73">
        <f t="shared" si="3"/>
        <v>0</v>
      </c>
    </row>
    <row r="82" spans="1:8" ht="12.75">
      <c r="A82" s="73"/>
      <c r="B82" s="73"/>
      <c r="C82" s="73"/>
      <c r="D82" s="73"/>
      <c r="E82" s="73"/>
      <c r="F82" s="73"/>
      <c r="G82" s="73">
        <f t="shared" si="2"/>
        <v>0</v>
      </c>
      <c r="H82" s="73">
        <f t="shared" si="3"/>
        <v>0</v>
      </c>
    </row>
    <row r="83" spans="1:8" ht="12.75">
      <c r="A83" s="73"/>
      <c r="B83" s="73"/>
      <c r="C83" s="73"/>
      <c r="D83" s="73"/>
      <c r="E83" s="73"/>
      <c r="F83" s="73"/>
      <c r="G83" s="73">
        <f t="shared" si="2"/>
        <v>0</v>
      </c>
      <c r="H83" s="73">
        <f t="shared" si="3"/>
        <v>0</v>
      </c>
    </row>
    <row r="84" spans="1:8" ht="12.75">
      <c r="A84" s="73"/>
      <c r="B84" s="73"/>
      <c r="C84" s="73"/>
      <c r="D84" s="73"/>
      <c r="E84" s="73"/>
      <c r="F84" s="73"/>
      <c r="G84" s="73">
        <f t="shared" si="2"/>
        <v>0</v>
      </c>
      <c r="H84" s="73">
        <f t="shared" si="3"/>
        <v>0</v>
      </c>
    </row>
    <row r="85" spans="1:8" ht="12.75">
      <c r="A85" s="73"/>
      <c r="B85" s="73"/>
      <c r="C85" s="73"/>
      <c r="D85" s="73"/>
      <c r="E85" s="73"/>
      <c r="F85" s="73"/>
      <c r="G85" s="73">
        <f t="shared" si="2"/>
        <v>0</v>
      </c>
      <c r="H85" s="73">
        <f t="shared" si="3"/>
        <v>0</v>
      </c>
    </row>
    <row r="86" spans="1:8" ht="12.75">
      <c r="A86" s="73"/>
      <c r="B86" s="73"/>
      <c r="C86" s="73"/>
      <c r="D86" s="73"/>
      <c r="E86" s="73"/>
      <c r="F86" s="73"/>
      <c r="G86" s="73">
        <f t="shared" si="2"/>
        <v>0</v>
      </c>
      <c r="H86" s="73">
        <f t="shared" si="3"/>
        <v>0</v>
      </c>
    </row>
    <row r="87" spans="1:8" ht="12.75">
      <c r="A87" s="73"/>
      <c r="B87" s="73"/>
      <c r="C87" s="73"/>
      <c r="D87" s="73"/>
      <c r="E87" s="73"/>
      <c r="F87" s="73"/>
      <c r="G87" s="73">
        <f t="shared" si="2"/>
        <v>0</v>
      </c>
      <c r="H87" s="73">
        <f t="shared" si="3"/>
        <v>0</v>
      </c>
    </row>
    <row r="88" spans="1:8" ht="12.75">
      <c r="A88" s="73"/>
      <c r="B88" s="73"/>
      <c r="C88" s="73"/>
      <c r="D88" s="73"/>
      <c r="E88" s="73"/>
      <c r="F88" s="73"/>
      <c r="G88" s="73">
        <f t="shared" si="2"/>
        <v>0</v>
      </c>
      <c r="H88" s="73">
        <f t="shared" si="3"/>
        <v>0</v>
      </c>
    </row>
    <row r="89" spans="1:8" ht="12.75">
      <c r="A89" s="73"/>
      <c r="B89" s="73"/>
      <c r="C89" s="73"/>
      <c r="D89" s="73"/>
      <c r="E89" s="73"/>
      <c r="F89" s="73"/>
      <c r="G89" s="73">
        <f t="shared" si="2"/>
        <v>0</v>
      </c>
      <c r="H89" s="73">
        <f t="shared" si="3"/>
        <v>0</v>
      </c>
    </row>
    <row r="90" spans="1:8" ht="12.75">
      <c r="A90" s="73"/>
      <c r="B90" s="73"/>
      <c r="C90" s="73"/>
      <c r="D90" s="73"/>
      <c r="E90" s="73"/>
      <c r="F90" s="73"/>
      <c r="G90" s="73">
        <f t="shared" si="2"/>
        <v>0</v>
      </c>
      <c r="H90" s="73">
        <f t="shared" si="3"/>
        <v>0</v>
      </c>
    </row>
    <row r="91" spans="1:8" ht="12.75">
      <c r="A91" s="73"/>
      <c r="B91" s="73"/>
      <c r="C91" s="73"/>
      <c r="D91" s="73"/>
      <c r="E91" s="73"/>
      <c r="F91" s="73"/>
      <c r="G91" s="73">
        <f t="shared" si="2"/>
        <v>0</v>
      </c>
      <c r="H91" s="73">
        <f t="shared" si="3"/>
        <v>0</v>
      </c>
    </row>
    <row r="92" spans="1:8" ht="12.75">
      <c r="A92" s="73"/>
      <c r="B92" s="73"/>
      <c r="C92" s="73"/>
      <c r="D92" s="73"/>
      <c r="E92" s="73"/>
      <c r="F92" s="73"/>
      <c r="G92" s="73">
        <f t="shared" si="2"/>
        <v>0</v>
      </c>
      <c r="H92" s="73">
        <f t="shared" si="3"/>
        <v>0</v>
      </c>
    </row>
    <row r="93" spans="1:8" ht="12.75">
      <c r="A93" s="73"/>
      <c r="B93" s="73"/>
      <c r="C93" s="73"/>
      <c r="D93" s="73"/>
      <c r="E93" s="73"/>
      <c r="F93" s="73"/>
      <c r="G93" s="73">
        <f t="shared" si="2"/>
        <v>0</v>
      </c>
      <c r="H93" s="73">
        <f t="shared" si="3"/>
        <v>0</v>
      </c>
    </row>
    <row r="94" spans="1:8" ht="12.75">
      <c r="A94" s="73"/>
      <c r="B94" s="73"/>
      <c r="C94" s="73"/>
      <c r="D94" s="73"/>
      <c r="E94" s="73"/>
      <c r="F94" s="73"/>
      <c r="G94" s="73">
        <f t="shared" si="2"/>
        <v>0</v>
      </c>
      <c r="H94" s="73">
        <f t="shared" si="3"/>
        <v>0</v>
      </c>
    </row>
    <row r="95" spans="1:8" ht="12.75">
      <c r="A95" s="73"/>
      <c r="B95" s="73"/>
      <c r="C95" s="73"/>
      <c r="D95" s="73"/>
      <c r="E95" s="73"/>
      <c r="F95" s="73"/>
      <c r="G95" s="73">
        <f t="shared" si="2"/>
        <v>0</v>
      </c>
      <c r="H95" s="73">
        <f t="shared" si="3"/>
        <v>0</v>
      </c>
    </row>
    <row r="96" spans="1:8" ht="12.75">
      <c r="A96" s="73"/>
      <c r="B96" s="73"/>
      <c r="C96" s="73"/>
      <c r="D96" s="73"/>
      <c r="E96" s="73"/>
      <c r="F96" s="73"/>
      <c r="G96" s="73">
        <f t="shared" si="2"/>
        <v>0</v>
      </c>
      <c r="H96" s="73">
        <f t="shared" si="3"/>
        <v>0</v>
      </c>
    </row>
    <row r="97" spans="1:8" ht="12.75">
      <c r="A97" s="73"/>
      <c r="B97" s="73"/>
      <c r="C97" s="73"/>
      <c r="D97" s="73"/>
      <c r="E97" s="73"/>
      <c r="F97" s="73"/>
      <c r="G97" s="73">
        <f t="shared" si="2"/>
        <v>0</v>
      </c>
      <c r="H97" s="73">
        <f t="shared" si="3"/>
        <v>0</v>
      </c>
    </row>
    <row r="98" spans="1:8" ht="12.75">
      <c r="A98" s="73"/>
      <c r="B98" s="73"/>
      <c r="C98" s="73"/>
      <c r="D98" s="73"/>
      <c r="E98" s="73"/>
      <c r="F98" s="73"/>
      <c r="G98" s="73">
        <f t="shared" si="2"/>
        <v>0</v>
      </c>
      <c r="H98" s="73">
        <f t="shared" si="3"/>
        <v>0</v>
      </c>
    </row>
    <row r="99" spans="1:8" ht="12.75">
      <c r="A99" s="73"/>
      <c r="B99" s="73"/>
      <c r="C99" s="73"/>
      <c r="D99" s="73"/>
      <c r="E99" s="73"/>
      <c r="F99" s="73"/>
      <c r="G99" s="73">
        <f t="shared" si="2"/>
        <v>0</v>
      </c>
      <c r="H99" s="73">
        <f t="shared" si="3"/>
        <v>0</v>
      </c>
    </row>
    <row r="100" spans="1:8" ht="12.75">
      <c r="A100" s="73"/>
      <c r="B100" s="73"/>
      <c r="C100" s="73"/>
      <c r="D100" s="73"/>
      <c r="E100" s="73"/>
      <c r="F100" s="73"/>
      <c r="G100" s="73">
        <f t="shared" si="2"/>
        <v>0</v>
      </c>
      <c r="H100" s="73">
        <f t="shared" si="3"/>
        <v>0</v>
      </c>
    </row>
    <row r="101" spans="1:8" ht="12.75">
      <c r="A101" s="73"/>
      <c r="B101" s="73"/>
      <c r="C101" s="73"/>
      <c r="D101" s="73"/>
      <c r="E101" s="73"/>
      <c r="F101" s="73"/>
      <c r="G101" s="73">
        <f t="shared" si="2"/>
        <v>0</v>
      </c>
      <c r="H101" s="73">
        <f t="shared" si="3"/>
        <v>0</v>
      </c>
    </row>
    <row r="102" spans="1:8" ht="12.75">
      <c r="A102" s="73"/>
      <c r="B102" s="73"/>
      <c r="C102" s="73"/>
      <c r="D102" s="73"/>
      <c r="E102" s="73"/>
      <c r="F102" s="73"/>
      <c r="G102" s="73">
        <f t="shared" si="2"/>
        <v>0</v>
      </c>
      <c r="H102" s="73">
        <f t="shared" si="3"/>
        <v>0</v>
      </c>
    </row>
    <row r="103" spans="1:8" ht="12.75">
      <c r="A103" s="73"/>
      <c r="B103" s="73"/>
      <c r="C103" s="73"/>
      <c r="D103" s="73"/>
      <c r="E103" s="73"/>
      <c r="F103" s="73"/>
      <c r="G103" s="73">
        <f t="shared" si="2"/>
        <v>0</v>
      </c>
      <c r="H103" s="73">
        <f t="shared" si="3"/>
        <v>0</v>
      </c>
    </row>
    <row r="104" spans="1:8" ht="12.75">
      <c r="A104" s="73"/>
      <c r="B104" s="73"/>
      <c r="C104" s="73"/>
      <c r="D104" s="73"/>
      <c r="E104" s="73"/>
      <c r="F104" s="73"/>
      <c r="G104" s="73">
        <f t="shared" si="2"/>
        <v>0</v>
      </c>
      <c r="H104" s="73">
        <f t="shared" si="3"/>
        <v>0</v>
      </c>
    </row>
    <row r="105" spans="1:8" ht="12.75">
      <c r="A105" s="73"/>
      <c r="B105" s="73"/>
      <c r="C105" s="73"/>
      <c r="D105" s="73"/>
      <c r="E105" s="73"/>
      <c r="F105" s="73"/>
      <c r="G105" s="73">
        <f t="shared" si="2"/>
        <v>0</v>
      </c>
      <c r="H105" s="73">
        <f t="shared" si="3"/>
        <v>0</v>
      </c>
    </row>
    <row r="106" spans="1:8" ht="12.75">
      <c r="A106" s="73"/>
      <c r="B106" s="73"/>
      <c r="C106" s="73"/>
      <c r="D106" s="73"/>
      <c r="E106" s="73"/>
      <c r="F106" s="73"/>
      <c r="G106" s="73">
        <f t="shared" si="2"/>
        <v>0</v>
      </c>
      <c r="H106" s="73">
        <f t="shared" si="3"/>
        <v>0</v>
      </c>
    </row>
    <row r="107" spans="1:8" ht="12.75">
      <c r="A107" s="73"/>
      <c r="B107" s="73"/>
      <c r="C107" s="73"/>
      <c r="D107" s="73"/>
      <c r="E107" s="73"/>
      <c r="F107" s="73"/>
      <c r="G107" s="73">
        <f t="shared" si="2"/>
        <v>0</v>
      </c>
      <c r="H107" s="73">
        <f t="shared" si="3"/>
        <v>0</v>
      </c>
    </row>
    <row r="108" spans="1:8" ht="12.75">
      <c r="A108" s="73"/>
      <c r="B108" s="73"/>
      <c r="C108" s="73"/>
      <c r="D108" s="73"/>
      <c r="E108" s="73"/>
      <c r="F108" s="73"/>
      <c r="G108" s="73">
        <f t="shared" si="2"/>
        <v>0</v>
      </c>
      <c r="H108" s="73">
        <f t="shared" si="3"/>
        <v>0</v>
      </c>
    </row>
    <row r="109" spans="1:8" ht="12.75">
      <c r="A109" s="73"/>
      <c r="B109" s="73"/>
      <c r="C109" s="73"/>
      <c r="D109" s="73"/>
      <c r="E109" s="73"/>
      <c r="F109" s="73"/>
      <c r="G109" s="73">
        <f t="shared" si="2"/>
        <v>0</v>
      </c>
      <c r="H109" s="73">
        <f t="shared" si="3"/>
        <v>0</v>
      </c>
    </row>
    <row r="110" spans="1:8" ht="12.75">
      <c r="A110" s="73"/>
      <c r="B110" s="73"/>
      <c r="C110" s="73"/>
      <c r="D110" s="73"/>
      <c r="E110" s="73"/>
      <c r="F110" s="73"/>
      <c r="G110" s="73">
        <f t="shared" si="2"/>
        <v>0</v>
      </c>
      <c r="H110" s="73">
        <f t="shared" si="3"/>
        <v>0</v>
      </c>
    </row>
    <row r="111" spans="1:8" ht="12.75">
      <c r="A111" s="73"/>
      <c r="B111" s="73"/>
      <c r="C111" s="73"/>
      <c r="D111" s="73"/>
      <c r="E111" s="73"/>
      <c r="F111" s="73"/>
      <c r="G111" s="73">
        <f t="shared" si="2"/>
        <v>0</v>
      </c>
      <c r="H111" s="73">
        <f t="shared" si="3"/>
        <v>0</v>
      </c>
    </row>
    <row r="112" spans="1:8" ht="12.75">
      <c r="A112" s="73"/>
      <c r="B112" s="73"/>
      <c r="C112" s="73"/>
      <c r="D112" s="73"/>
      <c r="E112" s="73"/>
      <c r="F112" s="73"/>
      <c r="G112" s="73">
        <f t="shared" si="2"/>
        <v>0</v>
      </c>
      <c r="H112" s="73">
        <f t="shared" si="3"/>
        <v>0</v>
      </c>
    </row>
    <row r="113" spans="1:8" ht="12.75">
      <c r="A113" s="73"/>
      <c r="B113" s="73"/>
      <c r="C113" s="73"/>
      <c r="D113" s="73"/>
      <c r="E113" s="73"/>
      <c r="F113" s="73"/>
      <c r="G113" s="73">
        <f t="shared" si="2"/>
        <v>0</v>
      </c>
      <c r="H113" s="73">
        <f t="shared" si="3"/>
        <v>0</v>
      </c>
    </row>
    <row r="114" spans="1:8" ht="12.75">
      <c r="A114" s="73"/>
      <c r="B114" s="73"/>
      <c r="C114" s="73"/>
      <c r="D114" s="73"/>
      <c r="E114" s="73"/>
      <c r="F114" s="73"/>
      <c r="G114" s="73">
        <f t="shared" si="2"/>
        <v>0</v>
      </c>
      <c r="H114" s="73">
        <f t="shared" si="3"/>
        <v>0</v>
      </c>
    </row>
    <row r="115" spans="1:8" ht="12.75">
      <c r="A115" s="73"/>
      <c r="B115" s="73"/>
      <c r="C115" s="73"/>
      <c r="D115" s="73"/>
      <c r="E115" s="73"/>
      <c r="F115" s="73"/>
      <c r="G115" s="73">
        <f t="shared" si="2"/>
        <v>0</v>
      </c>
      <c r="H115" s="73">
        <f t="shared" si="3"/>
        <v>0</v>
      </c>
    </row>
    <row r="116" spans="1:8" ht="12.75">
      <c r="A116" s="73"/>
      <c r="B116" s="73"/>
      <c r="C116" s="73"/>
      <c r="D116" s="73"/>
      <c r="E116" s="73"/>
      <c r="F116" s="73"/>
      <c r="G116" s="73">
        <f t="shared" si="2"/>
        <v>0</v>
      </c>
      <c r="H116" s="73">
        <f t="shared" si="3"/>
        <v>0</v>
      </c>
    </row>
    <row r="117" spans="1:8" ht="12.75">
      <c r="A117" s="73"/>
      <c r="B117" s="73"/>
      <c r="C117" s="73"/>
      <c r="D117" s="73"/>
      <c r="E117" s="73"/>
      <c r="F117" s="73"/>
      <c r="G117" s="73">
        <f t="shared" si="2"/>
        <v>0</v>
      </c>
      <c r="H117" s="73">
        <f t="shared" si="3"/>
        <v>0</v>
      </c>
    </row>
    <row r="118" spans="1:8" ht="12.75">
      <c r="A118" s="73"/>
      <c r="B118" s="73"/>
      <c r="C118" s="73"/>
      <c r="D118" s="73"/>
      <c r="E118" s="73"/>
      <c r="F118" s="73"/>
      <c r="G118" s="73">
        <f t="shared" si="2"/>
        <v>0</v>
      </c>
      <c r="H118" s="73">
        <f t="shared" si="3"/>
        <v>0</v>
      </c>
    </row>
    <row r="119" spans="1:8" ht="12.75">
      <c r="A119" s="73"/>
      <c r="B119" s="73"/>
      <c r="C119" s="73"/>
      <c r="D119" s="73"/>
      <c r="E119" s="73"/>
      <c r="F119" s="73"/>
      <c r="G119" s="73">
        <f t="shared" si="2"/>
        <v>0</v>
      </c>
      <c r="H119" s="73">
        <f t="shared" si="3"/>
        <v>0</v>
      </c>
    </row>
    <row r="120" spans="1:8" ht="12.75">
      <c r="A120" s="73"/>
      <c r="B120" s="73"/>
      <c r="C120" s="73"/>
      <c r="D120" s="73"/>
      <c r="E120" s="73"/>
      <c r="F120" s="73"/>
      <c r="G120" s="73">
        <f t="shared" si="2"/>
        <v>0</v>
      </c>
      <c r="H120" s="73">
        <f t="shared" si="3"/>
        <v>0</v>
      </c>
    </row>
    <row r="121" spans="1:8" ht="12.75">
      <c r="A121" s="73"/>
      <c r="B121" s="73"/>
      <c r="C121" s="73"/>
      <c r="D121" s="73"/>
      <c r="E121" s="73"/>
      <c r="F121" s="73"/>
      <c r="G121" s="73">
        <f t="shared" si="2"/>
        <v>0</v>
      </c>
      <c r="H121" s="73">
        <f t="shared" si="3"/>
        <v>0</v>
      </c>
    </row>
    <row r="122" spans="1:8" ht="12.75">
      <c r="A122" s="73"/>
      <c r="B122" s="73"/>
      <c r="C122" s="73"/>
      <c r="D122" s="73"/>
      <c r="E122" s="73"/>
      <c r="F122" s="73"/>
      <c r="G122" s="73">
        <f t="shared" si="2"/>
        <v>0</v>
      </c>
      <c r="H122" s="73">
        <f t="shared" si="3"/>
        <v>0</v>
      </c>
    </row>
    <row r="123" spans="1:8" ht="12.75">
      <c r="A123" s="73"/>
      <c r="B123" s="73"/>
      <c r="C123" s="73"/>
      <c r="D123" s="73"/>
      <c r="E123" s="73"/>
      <c r="F123" s="73"/>
      <c r="G123" s="73">
        <f t="shared" si="2"/>
        <v>0</v>
      </c>
      <c r="H123" s="73">
        <f t="shared" si="3"/>
        <v>0</v>
      </c>
    </row>
    <row r="124" spans="1:8" ht="12.75">
      <c r="A124" s="73"/>
      <c r="B124" s="73"/>
      <c r="C124" s="73"/>
      <c r="D124" s="73"/>
      <c r="E124" s="73"/>
      <c r="F124" s="73"/>
      <c r="G124" s="73">
        <f t="shared" si="2"/>
        <v>0</v>
      </c>
      <c r="H124" s="73">
        <f t="shared" si="3"/>
        <v>0</v>
      </c>
    </row>
    <row r="125" spans="1:8" ht="12.75">
      <c r="A125" s="73"/>
      <c r="B125" s="73"/>
      <c r="C125" s="73"/>
      <c r="D125" s="73"/>
      <c r="E125" s="73"/>
      <c r="F125" s="73"/>
      <c r="G125" s="73">
        <f t="shared" si="2"/>
        <v>0</v>
      </c>
      <c r="H125" s="73">
        <f t="shared" si="3"/>
        <v>0</v>
      </c>
    </row>
    <row r="126" spans="1:8" ht="12.75">
      <c r="A126" s="73"/>
      <c r="B126" s="73"/>
      <c r="C126" s="73"/>
      <c r="D126" s="73"/>
      <c r="E126" s="73"/>
      <c r="F126" s="73"/>
      <c r="G126" s="73">
        <f t="shared" si="2"/>
        <v>0</v>
      </c>
      <c r="H126" s="73">
        <f t="shared" si="3"/>
        <v>0</v>
      </c>
    </row>
    <row r="127" spans="1:8" ht="12.75">
      <c r="A127" s="73"/>
      <c r="B127" s="73"/>
      <c r="C127" s="73"/>
      <c r="D127" s="73"/>
      <c r="E127" s="73"/>
      <c r="F127" s="73"/>
      <c r="G127" s="73">
        <f t="shared" si="2"/>
        <v>0</v>
      </c>
      <c r="H127" s="73">
        <f t="shared" si="3"/>
        <v>0</v>
      </c>
    </row>
    <row r="128" spans="1:8" ht="12.75">
      <c r="A128" s="73"/>
      <c r="B128" s="73"/>
      <c r="C128" s="73"/>
      <c r="D128" s="73"/>
      <c r="E128" s="73"/>
      <c r="F128" s="73"/>
      <c r="G128" s="73">
        <f t="shared" si="2"/>
        <v>0</v>
      </c>
      <c r="H128" s="73">
        <f t="shared" si="3"/>
        <v>0</v>
      </c>
    </row>
    <row r="129" spans="1:8" ht="12.75">
      <c r="A129" s="73"/>
      <c r="B129" s="73"/>
      <c r="C129" s="73"/>
      <c r="D129" s="73"/>
      <c r="E129" s="73"/>
      <c r="F129" s="73"/>
      <c r="G129" s="73">
        <f t="shared" si="2"/>
        <v>0</v>
      </c>
      <c r="H129" s="73">
        <f t="shared" si="3"/>
        <v>0</v>
      </c>
    </row>
    <row r="130" spans="1:8" ht="12.75">
      <c r="A130" s="73"/>
      <c r="B130" s="73"/>
      <c r="C130" s="73"/>
      <c r="D130" s="73"/>
      <c r="E130" s="73"/>
      <c r="F130" s="73"/>
      <c r="G130" s="73">
        <f t="shared" si="2"/>
        <v>0</v>
      </c>
      <c r="H130" s="73">
        <f t="shared" si="3"/>
        <v>0</v>
      </c>
    </row>
    <row r="131" spans="1:8" ht="12.75">
      <c r="A131" s="73"/>
      <c r="B131" s="73"/>
      <c r="C131" s="73"/>
      <c r="D131" s="73"/>
      <c r="E131" s="73"/>
      <c r="F131" s="73"/>
      <c r="G131" s="73">
        <f t="shared" si="2"/>
        <v>0</v>
      </c>
      <c r="H131" s="73">
        <f t="shared" si="3"/>
        <v>0</v>
      </c>
    </row>
    <row r="132" spans="1:8" ht="12.75">
      <c r="A132" s="73"/>
      <c r="B132" s="73"/>
      <c r="C132" s="73"/>
      <c r="D132" s="73"/>
      <c r="E132" s="73"/>
      <c r="F132" s="73"/>
      <c r="G132" s="73">
        <f t="shared" si="2"/>
        <v>0</v>
      </c>
      <c r="H132" s="73">
        <f t="shared" si="3"/>
        <v>0</v>
      </c>
    </row>
    <row r="133" spans="1:8" ht="12.75">
      <c r="A133" s="73"/>
      <c r="B133" s="73"/>
      <c r="C133" s="73"/>
      <c r="D133" s="73"/>
      <c r="E133" s="73"/>
      <c r="F133" s="73"/>
      <c r="G133" s="73">
        <f aca="true" t="shared" si="4" ref="G133:G196">D133*F133/1000</f>
        <v>0</v>
      </c>
      <c r="H133" s="73">
        <f aca="true" t="shared" si="5" ref="H133:H196">E133*F133/1000</f>
        <v>0</v>
      </c>
    </row>
    <row r="134" spans="1:8" ht="12.75">
      <c r="A134" s="73"/>
      <c r="B134" s="73"/>
      <c r="C134" s="73"/>
      <c r="D134" s="73"/>
      <c r="E134" s="73"/>
      <c r="F134" s="73"/>
      <c r="G134" s="73">
        <f t="shared" si="4"/>
        <v>0</v>
      </c>
      <c r="H134" s="73">
        <f t="shared" si="5"/>
        <v>0</v>
      </c>
    </row>
    <row r="135" spans="1:8" ht="12.75">
      <c r="A135" s="73"/>
      <c r="B135" s="73"/>
      <c r="C135" s="73"/>
      <c r="D135" s="73"/>
      <c r="E135" s="73"/>
      <c r="F135" s="73"/>
      <c r="G135" s="73">
        <f t="shared" si="4"/>
        <v>0</v>
      </c>
      <c r="H135" s="73">
        <f t="shared" si="5"/>
        <v>0</v>
      </c>
    </row>
    <row r="136" spans="1:8" ht="12.75">
      <c r="A136" s="73"/>
      <c r="B136" s="73"/>
      <c r="C136" s="73"/>
      <c r="D136" s="73"/>
      <c r="E136" s="73"/>
      <c r="F136" s="73"/>
      <c r="G136" s="73">
        <f t="shared" si="4"/>
        <v>0</v>
      </c>
      <c r="H136" s="73">
        <f t="shared" si="5"/>
        <v>0</v>
      </c>
    </row>
    <row r="137" spans="1:8" ht="12.75">
      <c r="A137" s="73"/>
      <c r="B137" s="73"/>
      <c r="C137" s="73"/>
      <c r="D137" s="73"/>
      <c r="E137" s="73"/>
      <c r="F137" s="73"/>
      <c r="G137" s="73">
        <f t="shared" si="4"/>
        <v>0</v>
      </c>
      <c r="H137" s="73">
        <f t="shared" si="5"/>
        <v>0</v>
      </c>
    </row>
    <row r="138" spans="1:8" ht="12.75">
      <c r="A138" s="73"/>
      <c r="B138" s="73"/>
      <c r="C138" s="73"/>
      <c r="D138" s="73"/>
      <c r="E138" s="73"/>
      <c r="F138" s="73"/>
      <c r="G138" s="73">
        <f t="shared" si="4"/>
        <v>0</v>
      </c>
      <c r="H138" s="73">
        <f t="shared" si="5"/>
        <v>0</v>
      </c>
    </row>
    <row r="139" spans="1:8" ht="12.75">
      <c r="A139" s="73"/>
      <c r="B139" s="73"/>
      <c r="C139" s="73"/>
      <c r="D139" s="73"/>
      <c r="E139" s="73"/>
      <c r="F139" s="73"/>
      <c r="G139" s="73">
        <f t="shared" si="4"/>
        <v>0</v>
      </c>
      <c r="H139" s="73">
        <f t="shared" si="5"/>
        <v>0</v>
      </c>
    </row>
    <row r="140" spans="1:8" ht="12.75">
      <c r="A140" s="73"/>
      <c r="B140" s="73"/>
      <c r="C140" s="73"/>
      <c r="D140" s="73"/>
      <c r="E140" s="73"/>
      <c r="F140" s="73"/>
      <c r="G140" s="73">
        <f t="shared" si="4"/>
        <v>0</v>
      </c>
      <c r="H140" s="73">
        <f t="shared" si="5"/>
        <v>0</v>
      </c>
    </row>
    <row r="141" spans="1:8" ht="12.75">
      <c r="A141" s="73"/>
      <c r="B141" s="73"/>
      <c r="C141" s="73"/>
      <c r="D141" s="73"/>
      <c r="E141" s="73"/>
      <c r="F141" s="73"/>
      <c r="G141" s="73">
        <f t="shared" si="4"/>
        <v>0</v>
      </c>
      <c r="H141" s="73">
        <f t="shared" si="5"/>
        <v>0</v>
      </c>
    </row>
    <row r="142" spans="1:8" ht="12.75">
      <c r="A142" s="73"/>
      <c r="B142" s="73"/>
      <c r="C142" s="73"/>
      <c r="D142" s="73"/>
      <c r="E142" s="73"/>
      <c r="F142" s="73"/>
      <c r="G142" s="73">
        <f t="shared" si="4"/>
        <v>0</v>
      </c>
      <c r="H142" s="73">
        <f t="shared" si="5"/>
        <v>0</v>
      </c>
    </row>
    <row r="143" spans="1:8" ht="12.75">
      <c r="A143" s="73"/>
      <c r="B143" s="73"/>
      <c r="C143" s="73"/>
      <c r="D143" s="73"/>
      <c r="E143" s="73"/>
      <c r="F143" s="73"/>
      <c r="G143" s="73">
        <f t="shared" si="4"/>
        <v>0</v>
      </c>
      <c r="H143" s="73">
        <f t="shared" si="5"/>
        <v>0</v>
      </c>
    </row>
    <row r="144" spans="1:8" ht="12.75">
      <c r="A144" s="73"/>
      <c r="B144" s="73"/>
      <c r="C144" s="73"/>
      <c r="D144" s="73"/>
      <c r="E144" s="73"/>
      <c r="F144" s="73"/>
      <c r="G144" s="73">
        <f t="shared" si="4"/>
        <v>0</v>
      </c>
      <c r="H144" s="73">
        <f t="shared" si="5"/>
        <v>0</v>
      </c>
    </row>
    <row r="145" spans="1:8" ht="12.75">
      <c r="A145" s="73"/>
      <c r="B145" s="73"/>
      <c r="C145" s="73"/>
      <c r="D145" s="73"/>
      <c r="E145" s="73"/>
      <c r="F145" s="73"/>
      <c r="G145" s="73">
        <f t="shared" si="4"/>
        <v>0</v>
      </c>
      <c r="H145" s="73">
        <f t="shared" si="5"/>
        <v>0</v>
      </c>
    </row>
    <row r="146" spans="1:8" ht="12.75">
      <c r="A146" s="73"/>
      <c r="B146" s="73"/>
      <c r="C146" s="73"/>
      <c r="D146" s="73"/>
      <c r="E146" s="73"/>
      <c r="F146" s="73"/>
      <c r="G146" s="73">
        <f t="shared" si="4"/>
        <v>0</v>
      </c>
      <c r="H146" s="73">
        <f t="shared" si="5"/>
        <v>0</v>
      </c>
    </row>
    <row r="147" spans="1:8" ht="12.75">
      <c r="A147" s="73"/>
      <c r="B147" s="73"/>
      <c r="C147" s="73"/>
      <c r="D147" s="73"/>
      <c r="E147" s="73"/>
      <c r="F147" s="73"/>
      <c r="G147" s="73">
        <f t="shared" si="4"/>
        <v>0</v>
      </c>
      <c r="H147" s="73">
        <f t="shared" si="5"/>
        <v>0</v>
      </c>
    </row>
    <row r="148" spans="1:8" ht="12.75">
      <c r="A148" s="73"/>
      <c r="B148" s="73"/>
      <c r="C148" s="73"/>
      <c r="D148" s="73"/>
      <c r="E148" s="73"/>
      <c r="F148" s="73"/>
      <c r="G148" s="73">
        <f t="shared" si="4"/>
        <v>0</v>
      </c>
      <c r="H148" s="73">
        <f t="shared" si="5"/>
        <v>0</v>
      </c>
    </row>
    <row r="149" spans="1:8" ht="12.75">
      <c r="A149" s="73"/>
      <c r="B149" s="73"/>
      <c r="C149" s="73"/>
      <c r="D149" s="73"/>
      <c r="E149" s="73"/>
      <c r="F149" s="73"/>
      <c r="G149" s="73">
        <f t="shared" si="4"/>
        <v>0</v>
      </c>
      <c r="H149" s="73">
        <f t="shared" si="5"/>
        <v>0</v>
      </c>
    </row>
    <row r="150" spans="1:8" ht="12.75">
      <c r="A150" s="73"/>
      <c r="B150" s="73"/>
      <c r="C150" s="73"/>
      <c r="D150" s="73"/>
      <c r="E150" s="73"/>
      <c r="F150" s="73"/>
      <c r="G150" s="73">
        <f t="shared" si="4"/>
        <v>0</v>
      </c>
      <c r="H150" s="73">
        <f t="shared" si="5"/>
        <v>0</v>
      </c>
    </row>
    <row r="151" spans="1:8" ht="12.75">
      <c r="A151" s="73"/>
      <c r="B151" s="73"/>
      <c r="C151" s="73"/>
      <c r="D151" s="73"/>
      <c r="E151" s="73"/>
      <c r="F151" s="73"/>
      <c r="G151" s="73">
        <f t="shared" si="4"/>
        <v>0</v>
      </c>
      <c r="H151" s="73">
        <f t="shared" si="5"/>
        <v>0</v>
      </c>
    </row>
    <row r="152" spans="1:8" ht="12.75">
      <c r="A152" s="73"/>
      <c r="B152" s="73"/>
      <c r="C152" s="73"/>
      <c r="D152" s="73"/>
      <c r="E152" s="73"/>
      <c r="F152" s="73"/>
      <c r="G152" s="73">
        <f t="shared" si="4"/>
        <v>0</v>
      </c>
      <c r="H152" s="73">
        <f t="shared" si="5"/>
        <v>0</v>
      </c>
    </row>
    <row r="153" spans="1:8" ht="12.75">
      <c r="A153" s="73"/>
      <c r="B153" s="73"/>
      <c r="C153" s="73"/>
      <c r="D153" s="73"/>
      <c r="E153" s="73"/>
      <c r="F153" s="73"/>
      <c r="G153" s="73">
        <f t="shared" si="4"/>
        <v>0</v>
      </c>
      <c r="H153" s="73">
        <f t="shared" si="5"/>
        <v>0</v>
      </c>
    </row>
    <row r="154" spans="1:8" ht="12.75">
      <c r="A154" s="73"/>
      <c r="B154" s="73"/>
      <c r="C154" s="73"/>
      <c r="D154" s="73"/>
      <c r="E154" s="73"/>
      <c r="F154" s="73"/>
      <c r="G154" s="73">
        <f t="shared" si="4"/>
        <v>0</v>
      </c>
      <c r="H154" s="73">
        <f t="shared" si="5"/>
        <v>0</v>
      </c>
    </row>
    <row r="155" spans="1:8" ht="12.75">
      <c r="A155" s="73"/>
      <c r="B155" s="73"/>
      <c r="C155" s="73"/>
      <c r="D155" s="73"/>
      <c r="E155" s="73"/>
      <c r="F155" s="73"/>
      <c r="G155" s="73">
        <f t="shared" si="4"/>
        <v>0</v>
      </c>
      <c r="H155" s="73">
        <f t="shared" si="5"/>
        <v>0</v>
      </c>
    </row>
    <row r="156" spans="1:8" ht="12.75">
      <c r="A156" s="73"/>
      <c r="B156" s="73"/>
      <c r="C156" s="73"/>
      <c r="D156" s="73"/>
      <c r="E156" s="73"/>
      <c r="F156" s="73"/>
      <c r="G156" s="73">
        <f t="shared" si="4"/>
        <v>0</v>
      </c>
      <c r="H156" s="73">
        <f t="shared" si="5"/>
        <v>0</v>
      </c>
    </row>
    <row r="157" spans="1:8" ht="12.75">
      <c r="A157" s="73"/>
      <c r="B157" s="73"/>
      <c r="C157" s="73"/>
      <c r="D157" s="73"/>
      <c r="E157" s="73"/>
      <c r="F157" s="73"/>
      <c r="G157" s="73">
        <f t="shared" si="4"/>
        <v>0</v>
      </c>
      <c r="H157" s="73">
        <f t="shared" si="5"/>
        <v>0</v>
      </c>
    </row>
    <row r="158" spans="1:8" ht="12.75">
      <c r="A158" s="73"/>
      <c r="B158" s="73"/>
      <c r="C158" s="73"/>
      <c r="D158" s="73"/>
      <c r="E158" s="73"/>
      <c r="F158" s="73"/>
      <c r="G158" s="73">
        <f t="shared" si="4"/>
        <v>0</v>
      </c>
      <c r="H158" s="73">
        <f t="shared" si="5"/>
        <v>0</v>
      </c>
    </row>
    <row r="159" spans="1:8" ht="12.75">
      <c r="A159" s="73"/>
      <c r="B159" s="73"/>
      <c r="C159" s="73"/>
      <c r="D159" s="73"/>
      <c r="E159" s="73"/>
      <c r="F159" s="73"/>
      <c r="G159" s="73">
        <f t="shared" si="4"/>
        <v>0</v>
      </c>
      <c r="H159" s="73">
        <f t="shared" si="5"/>
        <v>0</v>
      </c>
    </row>
    <row r="160" spans="1:8" ht="12.75">
      <c r="A160" s="73"/>
      <c r="B160" s="73"/>
      <c r="C160" s="73"/>
      <c r="D160" s="73"/>
      <c r="E160" s="73"/>
      <c r="F160" s="73"/>
      <c r="G160" s="73">
        <f t="shared" si="4"/>
        <v>0</v>
      </c>
      <c r="H160" s="73">
        <f t="shared" si="5"/>
        <v>0</v>
      </c>
    </row>
    <row r="161" spans="1:8" ht="12.75">
      <c r="A161" s="73"/>
      <c r="B161" s="73"/>
      <c r="C161" s="73"/>
      <c r="D161" s="73"/>
      <c r="E161" s="73"/>
      <c r="F161" s="73"/>
      <c r="G161" s="73">
        <f t="shared" si="4"/>
        <v>0</v>
      </c>
      <c r="H161" s="73">
        <f t="shared" si="5"/>
        <v>0</v>
      </c>
    </row>
    <row r="162" spans="1:8" ht="12.75">
      <c r="A162" s="73"/>
      <c r="B162" s="73"/>
      <c r="C162" s="73"/>
      <c r="D162" s="73"/>
      <c r="E162" s="73"/>
      <c r="F162" s="73"/>
      <c r="G162" s="73">
        <f t="shared" si="4"/>
        <v>0</v>
      </c>
      <c r="H162" s="73">
        <f t="shared" si="5"/>
        <v>0</v>
      </c>
    </row>
    <row r="163" spans="1:8" ht="12.75">
      <c r="A163" s="73"/>
      <c r="B163" s="73"/>
      <c r="C163" s="73"/>
      <c r="D163" s="73"/>
      <c r="E163" s="73"/>
      <c r="F163" s="73"/>
      <c r="G163" s="73">
        <f t="shared" si="4"/>
        <v>0</v>
      </c>
      <c r="H163" s="73">
        <f t="shared" si="5"/>
        <v>0</v>
      </c>
    </row>
    <row r="164" spans="1:8" ht="12.75">
      <c r="A164" s="73"/>
      <c r="B164" s="73"/>
      <c r="C164" s="73"/>
      <c r="D164" s="73"/>
      <c r="E164" s="73"/>
      <c r="F164" s="73"/>
      <c r="G164" s="73">
        <f t="shared" si="4"/>
        <v>0</v>
      </c>
      <c r="H164" s="73">
        <f t="shared" si="5"/>
        <v>0</v>
      </c>
    </row>
    <row r="165" spans="1:8" ht="12.75">
      <c r="A165" s="73"/>
      <c r="B165" s="73"/>
      <c r="C165" s="73"/>
      <c r="D165" s="73"/>
      <c r="E165" s="73"/>
      <c r="F165" s="73"/>
      <c r="G165" s="73">
        <f t="shared" si="4"/>
        <v>0</v>
      </c>
      <c r="H165" s="73">
        <f t="shared" si="5"/>
        <v>0</v>
      </c>
    </row>
    <row r="166" spans="1:8" ht="12.75">
      <c r="A166" s="73"/>
      <c r="B166" s="73"/>
      <c r="C166" s="73"/>
      <c r="D166" s="73"/>
      <c r="E166" s="73"/>
      <c r="F166" s="73"/>
      <c r="G166" s="73">
        <f t="shared" si="4"/>
        <v>0</v>
      </c>
      <c r="H166" s="73">
        <f t="shared" si="5"/>
        <v>0</v>
      </c>
    </row>
    <row r="167" spans="1:8" ht="12.75">
      <c r="A167" s="73"/>
      <c r="B167" s="73"/>
      <c r="C167" s="73"/>
      <c r="D167" s="73"/>
      <c r="E167" s="73"/>
      <c r="F167" s="73"/>
      <c r="G167" s="73">
        <f t="shared" si="4"/>
        <v>0</v>
      </c>
      <c r="H167" s="73">
        <f t="shared" si="5"/>
        <v>0</v>
      </c>
    </row>
    <row r="168" spans="1:8" ht="12.75">
      <c r="A168" s="73"/>
      <c r="B168" s="73"/>
      <c r="C168" s="73"/>
      <c r="D168" s="73"/>
      <c r="E168" s="73"/>
      <c r="F168" s="73"/>
      <c r="G168" s="73">
        <f t="shared" si="4"/>
        <v>0</v>
      </c>
      <c r="H168" s="73">
        <f t="shared" si="5"/>
        <v>0</v>
      </c>
    </row>
    <row r="169" spans="1:8" ht="12.75">
      <c r="A169" s="73"/>
      <c r="B169" s="73"/>
      <c r="C169" s="73"/>
      <c r="D169" s="73"/>
      <c r="E169" s="73"/>
      <c r="F169" s="73"/>
      <c r="G169" s="73">
        <f t="shared" si="4"/>
        <v>0</v>
      </c>
      <c r="H169" s="73">
        <f t="shared" si="5"/>
        <v>0</v>
      </c>
    </row>
    <row r="170" spans="1:8" ht="12.75">
      <c r="A170" s="73"/>
      <c r="B170" s="73"/>
      <c r="C170" s="73"/>
      <c r="D170" s="73"/>
      <c r="E170" s="73"/>
      <c r="F170" s="73"/>
      <c r="G170" s="73">
        <f t="shared" si="4"/>
        <v>0</v>
      </c>
      <c r="H170" s="73">
        <f t="shared" si="5"/>
        <v>0</v>
      </c>
    </row>
    <row r="171" spans="1:8" ht="12.75">
      <c r="A171" s="73"/>
      <c r="B171" s="73"/>
      <c r="C171" s="73"/>
      <c r="D171" s="73"/>
      <c r="E171" s="73"/>
      <c r="F171" s="73"/>
      <c r="G171" s="73">
        <f t="shared" si="4"/>
        <v>0</v>
      </c>
      <c r="H171" s="73">
        <f t="shared" si="5"/>
        <v>0</v>
      </c>
    </row>
    <row r="172" spans="1:8" ht="12.75">
      <c r="A172" s="73"/>
      <c r="B172" s="73"/>
      <c r="C172" s="73"/>
      <c r="D172" s="73"/>
      <c r="E172" s="73"/>
      <c r="F172" s="73"/>
      <c r="G172" s="73">
        <f t="shared" si="4"/>
        <v>0</v>
      </c>
      <c r="H172" s="73">
        <f t="shared" si="5"/>
        <v>0</v>
      </c>
    </row>
    <row r="173" spans="1:8" ht="12.75">
      <c r="A173" s="73"/>
      <c r="B173" s="73"/>
      <c r="C173" s="73"/>
      <c r="D173" s="73"/>
      <c r="E173" s="73"/>
      <c r="F173" s="73"/>
      <c r="G173" s="73">
        <f t="shared" si="4"/>
        <v>0</v>
      </c>
      <c r="H173" s="73">
        <f t="shared" si="5"/>
        <v>0</v>
      </c>
    </row>
    <row r="174" spans="1:8" ht="12.75">
      <c r="A174" s="73"/>
      <c r="B174" s="73"/>
      <c r="C174" s="73"/>
      <c r="D174" s="73"/>
      <c r="E174" s="73"/>
      <c r="F174" s="73"/>
      <c r="G174" s="73">
        <f t="shared" si="4"/>
        <v>0</v>
      </c>
      <c r="H174" s="73">
        <f t="shared" si="5"/>
        <v>0</v>
      </c>
    </row>
    <row r="175" spans="1:8" ht="12.75">
      <c r="A175" s="73"/>
      <c r="B175" s="73"/>
      <c r="C175" s="73"/>
      <c r="D175" s="73"/>
      <c r="E175" s="73"/>
      <c r="F175" s="73"/>
      <c r="G175" s="73">
        <f t="shared" si="4"/>
        <v>0</v>
      </c>
      <c r="H175" s="73">
        <f t="shared" si="5"/>
        <v>0</v>
      </c>
    </row>
    <row r="176" spans="1:8" ht="12.75">
      <c r="A176" s="73"/>
      <c r="B176" s="73"/>
      <c r="C176" s="73"/>
      <c r="D176" s="73"/>
      <c r="E176" s="73"/>
      <c r="F176" s="73"/>
      <c r="G176" s="73">
        <f t="shared" si="4"/>
        <v>0</v>
      </c>
      <c r="H176" s="73">
        <f t="shared" si="5"/>
        <v>0</v>
      </c>
    </row>
    <row r="177" spans="1:8" ht="12.75">
      <c r="A177" s="73"/>
      <c r="B177" s="73"/>
      <c r="C177" s="73"/>
      <c r="D177" s="73"/>
      <c r="E177" s="73"/>
      <c r="F177" s="73"/>
      <c r="G177" s="73">
        <f t="shared" si="4"/>
        <v>0</v>
      </c>
      <c r="H177" s="73">
        <f t="shared" si="5"/>
        <v>0</v>
      </c>
    </row>
    <row r="178" spans="1:8" ht="12.75">
      <c r="A178" s="73"/>
      <c r="B178" s="73"/>
      <c r="C178" s="73"/>
      <c r="D178" s="73"/>
      <c r="E178" s="73"/>
      <c r="F178" s="73"/>
      <c r="G178" s="73">
        <f t="shared" si="4"/>
        <v>0</v>
      </c>
      <c r="H178" s="73">
        <f t="shared" si="5"/>
        <v>0</v>
      </c>
    </row>
    <row r="179" spans="1:8" ht="12.75">
      <c r="A179" s="73"/>
      <c r="B179" s="73"/>
      <c r="C179" s="73"/>
      <c r="D179" s="73"/>
      <c r="E179" s="73"/>
      <c r="F179" s="73"/>
      <c r="G179" s="73">
        <f t="shared" si="4"/>
        <v>0</v>
      </c>
      <c r="H179" s="73">
        <f t="shared" si="5"/>
        <v>0</v>
      </c>
    </row>
    <row r="180" spans="1:8" ht="12.75">
      <c r="A180" s="73"/>
      <c r="B180" s="73"/>
      <c r="C180" s="73"/>
      <c r="D180" s="73"/>
      <c r="E180" s="73"/>
      <c r="F180" s="73"/>
      <c r="G180" s="73">
        <f t="shared" si="4"/>
        <v>0</v>
      </c>
      <c r="H180" s="73">
        <f t="shared" si="5"/>
        <v>0</v>
      </c>
    </row>
    <row r="181" spans="1:8" ht="12.75">
      <c r="A181" s="73"/>
      <c r="B181" s="73"/>
      <c r="C181" s="73"/>
      <c r="D181" s="73"/>
      <c r="E181" s="73"/>
      <c r="F181" s="73"/>
      <c r="G181" s="73">
        <f t="shared" si="4"/>
        <v>0</v>
      </c>
      <c r="H181" s="73">
        <f t="shared" si="5"/>
        <v>0</v>
      </c>
    </row>
    <row r="182" spans="1:8" ht="12.75">
      <c r="A182" s="73"/>
      <c r="B182" s="73"/>
      <c r="C182" s="73"/>
      <c r="D182" s="73"/>
      <c r="E182" s="73"/>
      <c r="F182" s="73"/>
      <c r="G182" s="73">
        <f t="shared" si="4"/>
        <v>0</v>
      </c>
      <c r="H182" s="73">
        <f t="shared" si="5"/>
        <v>0</v>
      </c>
    </row>
    <row r="183" spans="1:8" ht="12.75">
      <c r="A183" s="73"/>
      <c r="B183" s="73"/>
      <c r="C183" s="73"/>
      <c r="D183" s="73"/>
      <c r="E183" s="73"/>
      <c r="F183" s="73"/>
      <c r="G183" s="73">
        <f t="shared" si="4"/>
        <v>0</v>
      </c>
      <c r="H183" s="73">
        <f t="shared" si="5"/>
        <v>0</v>
      </c>
    </row>
    <row r="184" spans="1:8" ht="12.75">
      <c r="A184" s="73"/>
      <c r="B184" s="73"/>
      <c r="C184" s="73"/>
      <c r="D184" s="73"/>
      <c r="E184" s="73"/>
      <c r="F184" s="73"/>
      <c r="G184" s="73">
        <f t="shared" si="4"/>
        <v>0</v>
      </c>
      <c r="H184" s="73">
        <f t="shared" si="5"/>
        <v>0</v>
      </c>
    </row>
    <row r="185" spans="1:8" ht="12.75">
      <c r="A185" s="73"/>
      <c r="B185" s="73"/>
      <c r="C185" s="73"/>
      <c r="D185" s="73"/>
      <c r="E185" s="73"/>
      <c r="F185" s="73"/>
      <c r="G185" s="73">
        <f t="shared" si="4"/>
        <v>0</v>
      </c>
      <c r="H185" s="73">
        <f t="shared" si="5"/>
        <v>0</v>
      </c>
    </row>
    <row r="186" spans="1:8" ht="12.75">
      <c r="A186" s="73"/>
      <c r="B186" s="73"/>
      <c r="C186" s="73"/>
      <c r="D186" s="73"/>
      <c r="E186" s="73"/>
      <c r="F186" s="73"/>
      <c r="G186" s="73">
        <f t="shared" si="4"/>
        <v>0</v>
      </c>
      <c r="H186" s="73">
        <f t="shared" si="5"/>
        <v>0</v>
      </c>
    </row>
    <row r="187" spans="1:8" ht="12.75">
      <c r="A187" s="73"/>
      <c r="B187" s="73"/>
      <c r="C187" s="73"/>
      <c r="D187" s="73"/>
      <c r="E187" s="73"/>
      <c r="F187" s="73"/>
      <c r="G187" s="73">
        <f t="shared" si="4"/>
        <v>0</v>
      </c>
      <c r="H187" s="73">
        <f t="shared" si="5"/>
        <v>0</v>
      </c>
    </row>
    <row r="188" spans="1:8" ht="12.75">
      <c r="A188" s="73"/>
      <c r="B188" s="73"/>
      <c r="C188" s="73"/>
      <c r="D188" s="73"/>
      <c r="E188" s="73"/>
      <c r="F188" s="73"/>
      <c r="G188" s="73">
        <f t="shared" si="4"/>
        <v>0</v>
      </c>
      <c r="H188" s="73">
        <f t="shared" si="5"/>
        <v>0</v>
      </c>
    </row>
    <row r="189" spans="1:8" ht="12.75">
      <c r="A189" s="73"/>
      <c r="B189" s="73"/>
      <c r="C189" s="73"/>
      <c r="D189" s="73"/>
      <c r="E189" s="73"/>
      <c r="F189" s="73"/>
      <c r="G189" s="73">
        <f t="shared" si="4"/>
        <v>0</v>
      </c>
      <c r="H189" s="73">
        <f t="shared" si="5"/>
        <v>0</v>
      </c>
    </row>
    <row r="190" spans="1:8" ht="12.75">
      <c r="A190" s="73"/>
      <c r="B190" s="73"/>
      <c r="C190" s="73"/>
      <c r="D190" s="73"/>
      <c r="E190" s="73"/>
      <c r="F190" s="73"/>
      <c r="G190" s="73">
        <f t="shared" si="4"/>
        <v>0</v>
      </c>
      <c r="H190" s="73">
        <f t="shared" si="5"/>
        <v>0</v>
      </c>
    </row>
    <row r="191" spans="1:8" ht="12.75">
      <c r="A191" s="73"/>
      <c r="B191" s="73"/>
      <c r="C191" s="73"/>
      <c r="D191" s="73"/>
      <c r="E191" s="73"/>
      <c r="F191" s="73"/>
      <c r="G191" s="73">
        <f t="shared" si="4"/>
        <v>0</v>
      </c>
      <c r="H191" s="73">
        <f t="shared" si="5"/>
        <v>0</v>
      </c>
    </row>
    <row r="192" spans="1:8" ht="12.75">
      <c r="A192" s="73"/>
      <c r="B192" s="73"/>
      <c r="C192" s="73"/>
      <c r="D192" s="73"/>
      <c r="E192" s="73"/>
      <c r="F192" s="73"/>
      <c r="G192" s="73">
        <f t="shared" si="4"/>
        <v>0</v>
      </c>
      <c r="H192" s="73">
        <f t="shared" si="5"/>
        <v>0</v>
      </c>
    </row>
    <row r="193" spans="1:8" ht="12.75">
      <c r="A193" s="73"/>
      <c r="B193" s="73"/>
      <c r="C193" s="73"/>
      <c r="D193" s="73"/>
      <c r="E193" s="73"/>
      <c r="F193" s="73"/>
      <c r="G193" s="73">
        <f t="shared" si="4"/>
        <v>0</v>
      </c>
      <c r="H193" s="73">
        <f t="shared" si="5"/>
        <v>0</v>
      </c>
    </row>
    <row r="194" spans="1:8" ht="12.75">
      <c r="A194" s="73"/>
      <c r="B194" s="73"/>
      <c r="C194" s="73"/>
      <c r="D194" s="73"/>
      <c r="E194" s="73"/>
      <c r="F194" s="73"/>
      <c r="G194" s="73">
        <f t="shared" si="4"/>
        <v>0</v>
      </c>
      <c r="H194" s="73">
        <f t="shared" si="5"/>
        <v>0</v>
      </c>
    </row>
    <row r="195" spans="1:8" ht="12.75">
      <c r="A195" s="73"/>
      <c r="B195" s="73"/>
      <c r="C195" s="73"/>
      <c r="D195" s="73"/>
      <c r="E195" s="73"/>
      <c r="F195" s="73"/>
      <c r="G195" s="73">
        <f t="shared" si="4"/>
        <v>0</v>
      </c>
      <c r="H195" s="73">
        <f t="shared" si="5"/>
        <v>0</v>
      </c>
    </row>
    <row r="196" spans="1:8" ht="12.75">
      <c r="A196" s="73"/>
      <c r="B196" s="73"/>
      <c r="C196" s="73"/>
      <c r="D196" s="73"/>
      <c r="E196" s="73"/>
      <c r="F196" s="73"/>
      <c r="G196" s="73">
        <f t="shared" si="4"/>
        <v>0</v>
      </c>
      <c r="H196" s="73">
        <f t="shared" si="5"/>
        <v>0</v>
      </c>
    </row>
    <row r="197" spans="1:8" ht="12.75">
      <c r="A197" s="73"/>
      <c r="B197" s="73"/>
      <c r="C197" s="73"/>
      <c r="D197" s="73"/>
      <c r="E197" s="73"/>
      <c r="F197" s="73"/>
      <c r="G197" s="73">
        <f aca="true" t="shared" si="6" ref="G197:G235">D197*F197/1000</f>
        <v>0</v>
      </c>
      <c r="H197" s="73">
        <f aca="true" t="shared" si="7" ref="H197:H226">E197*F197/1000</f>
        <v>0</v>
      </c>
    </row>
    <row r="198" spans="1:8" ht="12.75">
      <c r="A198" s="73"/>
      <c r="B198" s="73"/>
      <c r="C198" s="73"/>
      <c r="D198" s="73"/>
      <c r="E198" s="73"/>
      <c r="F198" s="73"/>
      <c r="G198" s="73">
        <f t="shared" si="6"/>
        <v>0</v>
      </c>
      <c r="H198" s="73">
        <f t="shared" si="7"/>
        <v>0</v>
      </c>
    </row>
    <row r="199" spans="1:8" ht="12.75">
      <c r="A199" s="73"/>
      <c r="B199" s="73"/>
      <c r="C199" s="73"/>
      <c r="D199" s="73"/>
      <c r="E199" s="73"/>
      <c r="F199" s="73"/>
      <c r="G199" s="73">
        <f t="shared" si="6"/>
        <v>0</v>
      </c>
      <c r="H199" s="73">
        <f t="shared" si="7"/>
        <v>0</v>
      </c>
    </row>
    <row r="200" spans="1:8" ht="12.75">
      <c r="A200" s="73"/>
      <c r="B200" s="73"/>
      <c r="C200" s="73"/>
      <c r="D200" s="73"/>
      <c r="E200" s="73"/>
      <c r="F200" s="73"/>
      <c r="G200" s="73">
        <f t="shared" si="6"/>
        <v>0</v>
      </c>
      <c r="H200" s="73">
        <f t="shared" si="7"/>
        <v>0</v>
      </c>
    </row>
    <row r="201" spans="1:8" ht="12.75">
      <c r="A201" s="73"/>
      <c r="B201" s="73"/>
      <c r="C201" s="73"/>
      <c r="D201" s="73"/>
      <c r="E201" s="73"/>
      <c r="F201" s="73"/>
      <c r="G201" s="73">
        <f t="shared" si="6"/>
        <v>0</v>
      </c>
      <c r="H201" s="73">
        <f t="shared" si="7"/>
        <v>0</v>
      </c>
    </row>
    <row r="202" spans="1:8" ht="12.75">
      <c r="A202" s="73"/>
      <c r="B202" s="73"/>
      <c r="C202" s="73"/>
      <c r="D202" s="73"/>
      <c r="E202" s="73"/>
      <c r="F202" s="73"/>
      <c r="G202" s="73">
        <f t="shared" si="6"/>
        <v>0</v>
      </c>
      <c r="H202" s="73">
        <f t="shared" si="7"/>
        <v>0</v>
      </c>
    </row>
    <row r="203" spans="1:8" ht="12.75">
      <c r="A203" s="73"/>
      <c r="B203" s="73"/>
      <c r="C203" s="73"/>
      <c r="D203" s="73"/>
      <c r="E203" s="73"/>
      <c r="F203" s="73"/>
      <c r="G203" s="73">
        <f t="shared" si="6"/>
        <v>0</v>
      </c>
      <c r="H203" s="73">
        <f t="shared" si="7"/>
        <v>0</v>
      </c>
    </row>
    <row r="204" spans="1:8" ht="12.75">
      <c r="A204" s="73"/>
      <c r="B204" s="73"/>
      <c r="C204" s="73"/>
      <c r="D204" s="73"/>
      <c r="E204" s="73"/>
      <c r="F204" s="73"/>
      <c r="G204" s="73">
        <f t="shared" si="6"/>
        <v>0</v>
      </c>
      <c r="H204" s="73">
        <f t="shared" si="7"/>
        <v>0</v>
      </c>
    </row>
    <row r="205" spans="1:8" ht="12.75">
      <c r="A205" s="73"/>
      <c r="B205" s="73"/>
      <c r="C205" s="73"/>
      <c r="D205" s="73"/>
      <c r="E205" s="73"/>
      <c r="F205" s="73"/>
      <c r="G205" s="73">
        <f t="shared" si="6"/>
        <v>0</v>
      </c>
      <c r="H205" s="73">
        <f t="shared" si="7"/>
        <v>0</v>
      </c>
    </row>
    <row r="206" spans="1:8" ht="12.75">
      <c r="A206" s="73"/>
      <c r="B206" s="73"/>
      <c r="C206" s="73"/>
      <c r="D206" s="73"/>
      <c r="E206" s="73"/>
      <c r="F206" s="73"/>
      <c r="G206" s="73">
        <f t="shared" si="6"/>
        <v>0</v>
      </c>
      <c r="H206" s="73">
        <f t="shared" si="7"/>
        <v>0</v>
      </c>
    </row>
    <row r="207" spans="1:8" ht="12.75">
      <c r="A207" s="73"/>
      <c r="B207" s="73"/>
      <c r="C207" s="73"/>
      <c r="D207" s="73"/>
      <c r="E207" s="73"/>
      <c r="F207" s="73"/>
      <c r="G207" s="73">
        <f t="shared" si="6"/>
        <v>0</v>
      </c>
      <c r="H207" s="73">
        <f t="shared" si="7"/>
        <v>0</v>
      </c>
    </row>
    <row r="208" spans="1:8" ht="12.75">
      <c r="A208" s="73"/>
      <c r="B208" s="73"/>
      <c r="C208" s="73"/>
      <c r="D208" s="73"/>
      <c r="E208" s="73"/>
      <c r="F208" s="73"/>
      <c r="G208" s="73">
        <f t="shared" si="6"/>
        <v>0</v>
      </c>
      <c r="H208" s="73">
        <f t="shared" si="7"/>
        <v>0</v>
      </c>
    </row>
    <row r="209" spans="1:8" ht="12.75">
      <c r="A209" s="73"/>
      <c r="B209" s="73"/>
      <c r="C209" s="73"/>
      <c r="D209" s="73"/>
      <c r="E209" s="73"/>
      <c r="F209" s="73"/>
      <c r="G209" s="73">
        <f t="shared" si="6"/>
        <v>0</v>
      </c>
      <c r="H209" s="73">
        <f t="shared" si="7"/>
        <v>0</v>
      </c>
    </row>
    <row r="210" spans="1:8" ht="12.75">
      <c r="A210" s="73"/>
      <c r="B210" s="73"/>
      <c r="C210" s="73"/>
      <c r="D210" s="73"/>
      <c r="E210" s="73"/>
      <c r="F210" s="73"/>
      <c r="G210" s="73">
        <f t="shared" si="6"/>
        <v>0</v>
      </c>
      <c r="H210" s="73">
        <f t="shared" si="7"/>
        <v>0</v>
      </c>
    </row>
    <row r="211" spans="1:8" ht="12.75">
      <c r="A211" s="73"/>
      <c r="B211" s="73"/>
      <c r="C211" s="73"/>
      <c r="D211" s="73"/>
      <c r="E211" s="73"/>
      <c r="F211" s="73"/>
      <c r="G211" s="73">
        <f t="shared" si="6"/>
        <v>0</v>
      </c>
      <c r="H211" s="73">
        <f t="shared" si="7"/>
        <v>0</v>
      </c>
    </row>
    <row r="212" spans="1:8" ht="12.75">
      <c r="A212" s="73"/>
      <c r="B212" s="73"/>
      <c r="C212" s="73"/>
      <c r="D212" s="73"/>
      <c r="E212" s="73"/>
      <c r="F212" s="73"/>
      <c r="G212" s="73">
        <f t="shared" si="6"/>
        <v>0</v>
      </c>
      <c r="H212" s="73">
        <f t="shared" si="7"/>
        <v>0</v>
      </c>
    </row>
    <row r="213" spans="1:8" ht="12.75">
      <c r="A213" s="73"/>
      <c r="B213" s="73"/>
      <c r="C213" s="73"/>
      <c r="D213" s="73"/>
      <c r="E213" s="73"/>
      <c r="F213" s="73"/>
      <c r="G213" s="73">
        <f t="shared" si="6"/>
        <v>0</v>
      </c>
      <c r="H213" s="73">
        <f t="shared" si="7"/>
        <v>0</v>
      </c>
    </row>
    <row r="214" spans="1:8" ht="12.75">
      <c r="A214" s="73"/>
      <c r="B214" s="73"/>
      <c r="C214" s="73"/>
      <c r="D214" s="73"/>
      <c r="E214" s="73"/>
      <c r="F214" s="73"/>
      <c r="G214" s="73">
        <f t="shared" si="6"/>
        <v>0</v>
      </c>
      <c r="H214" s="73">
        <f t="shared" si="7"/>
        <v>0</v>
      </c>
    </row>
    <row r="215" spans="1:8" ht="12.75">
      <c r="A215" s="73"/>
      <c r="B215" s="73"/>
      <c r="C215" s="73"/>
      <c r="D215" s="73"/>
      <c r="E215" s="73"/>
      <c r="F215" s="73"/>
      <c r="G215" s="73">
        <f t="shared" si="6"/>
        <v>0</v>
      </c>
      <c r="H215" s="73">
        <f t="shared" si="7"/>
        <v>0</v>
      </c>
    </row>
    <row r="216" spans="1:8" ht="12.75">
      <c r="A216" s="73"/>
      <c r="B216" s="73"/>
      <c r="C216" s="73"/>
      <c r="D216" s="73"/>
      <c r="E216" s="73"/>
      <c r="F216" s="73"/>
      <c r="G216" s="73">
        <f t="shared" si="6"/>
        <v>0</v>
      </c>
      <c r="H216" s="73">
        <f t="shared" si="7"/>
        <v>0</v>
      </c>
    </row>
    <row r="217" spans="1:8" ht="12.75">
      <c r="A217" s="73"/>
      <c r="B217" s="73"/>
      <c r="C217" s="73"/>
      <c r="D217" s="73"/>
      <c r="E217" s="73"/>
      <c r="F217" s="73"/>
      <c r="G217" s="73">
        <f t="shared" si="6"/>
        <v>0</v>
      </c>
      <c r="H217" s="73">
        <f t="shared" si="7"/>
        <v>0</v>
      </c>
    </row>
    <row r="218" spans="1:8" ht="12.75">
      <c r="A218" s="73"/>
      <c r="B218" s="73"/>
      <c r="C218" s="73"/>
      <c r="D218" s="73"/>
      <c r="E218" s="73"/>
      <c r="F218" s="73"/>
      <c r="G218" s="73">
        <f t="shared" si="6"/>
        <v>0</v>
      </c>
      <c r="H218" s="73">
        <f t="shared" si="7"/>
        <v>0</v>
      </c>
    </row>
    <row r="219" spans="1:8" ht="12.75">
      <c r="A219" s="73"/>
      <c r="B219" s="73"/>
      <c r="C219" s="73"/>
      <c r="D219" s="73"/>
      <c r="E219" s="73"/>
      <c r="F219" s="73"/>
      <c r="G219" s="73">
        <f t="shared" si="6"/>
        <v>0</v>
      </c>
      <c r="H219" s="73">
        <f t="shared" si="7"/>
        <v>0</v>
      </c>
    </row>
    <row r="220" spans="1:8" ht="12.75">
      <c r="A220" s="73"/>
      <c r="B220" s="73"/>
      <c r="C220" s="73"/>
      <c r="D220" s="73"/>
      <c r="E220" s="73"/>
      <c r="F220" s="73"/>
      <c r="G220" s="73">
        <f t="shared" si="6"/>
        <v>0</v>
      </c>
      <c r="H220" s="73">
        <f t="shared" si="7"/>
        <v>0</v>
      </c>
    </row>
    <row r="221" spans="1:8" ht="12.75">
      <c r="A221" s="73"/>
      <c r="B221" s="73"/>
      <c r="C221" s="73"/>
      <c r="D221" s="73"/>
      <c r="E221" s="73"/>
      <c r="F221" s="73"/>
      <c r="G221" s="73">
        <f t="shared" si="6"/>
        <v>0</v>
      </c>
      <c r="H221" s="73">
        <f t="shared" si="7"/>
        <v>0</v>
      </c>
    </row>
    <row r="222" spans="1:8" ht="12.75">
      <c r="A222" s="73"/>
      <c r="B222" s="73"/>
      <c r="C222" s="73"/>
      <c r="D222" s="73"/>
      <c r="E222" s="73"/>
      <c r="F222" s="73"/>
      <c r="G222" s="73">
        <f t="shared" si="6"/>
        <v>0</v>
      </c>
      <c r="H222" s="73">
        <f t="shared" si="7"/>
        <v>0</v>
      </c>
    </row>
    <row r="223" spans="1:8" ht="12.75">
      <c r="A223" s="73"/>
      <c r="B223" s="73"/>
      <c r="C223" s="73"/>
      <c r="D223" s="73"/>
      <c r="E223" s="73"/>
      <c r="F223" s="73"/>
      <c r="G223" s="73">
        <f t="shared" si="6"/>
        <v>0</v>
      </c>
      <c r="H223" s="73">
        <f t="shared" si="7"/>
        <v>0</v>
      </c>
    </row>
    <row r="224" spans="1:8" ht="12.75">
      <c r="A224" s="73"/>
      <c r="B224" s="73"/>
      <c r="C224" s="73"/>
      <c r="D224" s="73"/>
      <c r="E224" s="73"/>
      <c r="F224" s="73"/>
      <c r="G224" s="73">
        <f t="shared" si="6"/>
        <v>0</v>
      </c>
      <c r="H224" s="73">
        <f t="shared" si="7"/>
        <v>0</v>
      </c>
    </row>
    <row r="225" spans="1:8" ht="12.75">
      <c r="A225" s="73"/>
      <c r="B225" s="73"/>
      <c r="C225" s="73"/>
      <c r="D225" s="73"/>
      <c r="E225" s="73"/>
      <c r="F225" s="73"/>
      <c r="G225" s="73">
        <f t="shared" si="6"/>
        <v>0</v>
      </c>
      <c r="H225" s="73">
        <f t="shared" si="7"/>
        <v>0</v>
      </c>
    </row>
    <row r="226" spans="1:8" ht="12.75">
      <c r="A226" s="73"/>
      <c r="B226" s="73"/>
      <c r="C226" s="73"/>
      <c r="D226" s="73"/>
      <c r="E226" s="73"/>
      <c r="F226" s="73"/>
      <c r="G226" s="73">
        <f t="shared" si="6"/>
        <v>0</v>
      </c>
      <c r="H226" s="73">
        <f t="shared" si="7"/>
        <v>0</v>
      </c>
    </row>
    <row r="227" spans="1:8" ht="12.75">
      <c r="A227" s="73"/>
      <c r="B227" s="73"/>
      <c r="C227" s="73"/>
      <c r="D227" s="73"/>
      <c r="E227" s="73"/>
      <c r="F227" s="73"/>
      <c r="G227" s="73">
        <f t="shared" si="6"/>
        <v>0</v>
      </c>
      <c r="H227" s="73"/>
    </row>
    <row r="228" spans="1:8" ht="12.75">
      <c r="A228" s="73"/>
      <c r="B228" s="73"/>
      <c r="C228" s="73"/>
      <c r="D228" s="73"/>
      <c r="E228" s="73"/>
      <c r="F228" s="73"/>
      <c r="G228" s="73">
        <f t="shared" si="6"/>
        <v>0</v>
      </c>
      <c r="H228" s="73"/>
    </row>
    <row r="229" spans="1:8" ht="12.75">
      <c r="A229" s="73"/>
      <c r="B229" s="73"/>
      <c r="C229" s="73"/>
      <c r="D229" s="73"/>
      <c r="E229" s="73"/>
      <c r="F229" s="73"/>
      <c r="G229" s="73">
        <f t="shared" si="6"/>
        <v>0</v>
      </c>
      <c r="H229" s="73"/>
    </row>
    <row r="230" spans="1:8" ht="12.75">
      <c r="A230" s="73"/>
      <c r="B230" s="73"/>
      <c r="C230" s="73"/>
      <c r="D230" s="73"/>
      <c r="E230" s="73"/>
      <c r="F230" s="73"/>
      <c r="G230" s="73">
        <f t="shared" si="6"/>
        <v>0</v>
      </c>
      <c r="H230" s="73"/>
    </row>
    <row r="231" spans="1:8" ht="12.75">
      <c r="A231" s="73"/>
      <c r="B231" s="73"/>
      <c r="C231" s="73"/>
      <c r="D231" s="73"/>
      <c r="E231" s="73"/>
      <c r="F231" s="73"/>
      <c r="G231" s="73">
        <f t="shared" si="6"/>
        <v>0</v>
      </c>
      <c r="H231" s="73"/>
    </row>
    <row r="232" spans="1:8" ht="12.75">
      <c r="A232" s="73"/>
      <c r="B232" s="73"/>
      <c r="C232" s="73"/>
      <c r="D232" s="73"/>
      <c r="E232" s="73"/>
      <c r="F232" s="73"/>
      <c r="G232" s="73">
        <f t="shared" si="6"/>
        <v>0</v>
      </c>
      <c r="H232" s="73"/>
    </row>
    <row r="233" spans="1:8" ht="12.75">
      <c r="A233" s="73"/>
      <c r="B233" s="73"/>
      <c r="C233" s="73"/>
      <c r="D233" s="73"/>
      <c r="E233" s="73"/>
      <c r="F233" s="73"/>
      <c r="G233" s="73">
        <f t="shared" si="6"/>
        <v>0</v>
      </c>
      <c r="H233" s="73"/>
    </row>
    <row r="234" spans="1:8" ht="12.75">
      <c r="A234" s="73"/>
      <c r="B234" s="73"/>
      <c r="C234" s="73"/>
      <c r="D234" s="73"/>
      <c r="E234" s="73"/>
      <c r="F234" s="73"/>
      <c r="G234" s="73">
        <f t="shared" si="6"/>
        <v>0</v>
      </c>
      <c r="H234" s="73"/>
    </row>
    <row r="235" spans="1:8" ht="12.75">
      <c r="A235" s="73"/>
      <c r="B235" s="73"/>
      <c r="C235" s="73"/>
      <c r="D235" s="73"/>
      <c r="E235" s="73"/>
      <c r="F235" s="73"/>
      <c r="G235" s="73">
        <f t="shared" si="6"/>
        <v>0</v>
      </c>
      <c r="H235" s="73"/>
    </row>
    <row r="236" spans="1:8" ht="12.75">
      <c r="A236" s="73"/>
      <c r="B236" s="73"/>
      <c r="C236" s="73"/>
      <c r="D236" s="73"/>
      <c r="E236" s="73"/>
      <c r="F236" s="73"/>
      <c r="G236" s="73"/>
      <c r="H236" s="73"/>
    </row>
    <row r="237" spans="1:8" ht="12.75">
      <c r="A237" s="73"/>
      <c r="B237" s="73"/>
      <c r="C237" s="73"/>
      <c r="D237" s="73"/>
      <c r="E237" s="73"/>
      <c r="F237" s="73"/>
      <c r="G237" s="73"/>
      <c r="H237" s="73"/>
    </row>
    <row r="238" spans="1:8" ht="12.75">
      <c r="A238" s="73"/>
      <c r="B238" s="73"/>
      <c r="C238" s="73"/>
      <c r="D238" s="73"/>
      <c r="E238" s="73"/>
      <c r="F238" s="73"/>
      <c r="G238" s="73"/>
      <c r="H238" s="73"/>
    </row>
    <row r="239" spans="1:8" ht="12.75">
      <c r="A239" s="73"/>
      <c r="B239" s="73"/>
      <c r="C239" s="73"/>
      <c r="D239" s="73"/>
      <c r="E239" s="73"/>
      <c r="F239" s="73"/>
      <c r="G239" s="73"/>
      <c r="H239" s="73"/>
    </row>
    <row r="240" spans="1:8" ht="12.75">
      <c r="A240" s="73"/>
      <c r="B240" s="73"/>
      <c r="C240" s="73"/>
      <c r="D240" s="73"/>
      <c r="E240" s="73"/>
      <c r="F240" s="73"/>
      <c r="G240" s="73"/>
      <c r="H240" s="73"/>
    </row>
    <row r="241" spans="1:8" ht="12.75">
      <c r="A241" s="73"/>
      <c r="B241" s="73"/>
      <c r="C241" s="73"/>
      <c r="D241" s="73"/>
      <c r="E241" s="73"/>
      <c r="F241" s="73"/>
      <c r="G241" s="73"/>
      <c r="H241" s="73"/>
    </row>
    <row r="242" spans="1:8" ht="12.75">
      <c r="A242" s="73"/>
      <c r="B242" s="73"/>
      <c r="C242" s="73"/>
      <c r="D242" s="73"/>
      <c r="E242" s="73"/>
      <c r="F242" s="73"/>
      <c r="G242" s="73"/>
      <c r="H242" s="73"/>
    </row>
    <row r="243" spans="1:8" ht="12.75">
      <c r="A243" s="73"/>
      <c r="B243" s="73"/>
      <c r="C243" s="73"/>
      <c r="D243" s="73"/>
      <c r="E243" s="73"/>
      <c r="F243" s="73"/>
      <c r="G243" s="73"/>
      <c r="H243" s="73"/>
    </row>
    <row r="244" spans="1:8" ht="12.75">
      <c r="A244" s="73"/>
      <c r="B244" s="73"/>
      <c r="C244" s="73"/>
      <c r="D244" s="73"/>
      <c r="E244" s="73"/>
      <c r="F244" s="73"/>
      <c r="G244" s="73"/>
      <c r="H244" s="73"/>
    </row>
    <row r="245" spans="1:8" ht="12.75">
      <c r="A245" s="73"/>
      <c r="B245" s="73"/>
      <c r="C245" s="73"/>
      <c r="D245" s="73"/>
      <c r="E245" s="73"/>
      <c r="F245" s="73"/>
      <c r="G245" s="73"/>
      <c r="H245" s="73"/>
    </row>
    <row r="246" spans="1:8" ht="12.75">
      <c r="A246" s="73"/>
      <c r="B246" s="73"/>
      <c r="C246" s="73"/>
      <c r="D246" s="73"/>
      <c r="E246" s="73"/>
      <c r="F246" s="73"/>
      <c r="G246" s="73"/>
      <c r="H246" s="73"/>
    </row>
    <row r="247" spans="1:8" ht="12.75">
      <c r="A247" s="73"/>
      <c r="B247" s="73"/>
      <c r="C247" s="73"/>
      <c r="D247" s="73"/>
      <c r="E247" s="73"/>
      <c r="F247" s="73"/>
      <c r="G247" s="73"/>
      <c r="H247" s="73"/>
    </row>
    <row r="248" spans="1:8" ht="12.75">
      <c r="A248" s="73"/>
      <c r="B248" s="73"/>
      <c r="C248" s="73"/>
      <c r="D248" s="73"/>
      <c r="E248" s="73"/>
      <c r="F248" s="73"/>
      <c r="G248" s="73"/>
      <c r="H248" s="73"/>
    </row>
    <row r="249" spans="1:8" ht="12.75">
      <c r="A249" s="73"/>
      <c r="B249" s="73"/>
      <c r="C249" s="73"/>
      <c r="D249" s="73"/>
      <c r="E249" s="73"/>
      <c r="F249" s="73"/>
      <c r="G249" s="73"/>
      <c r="H249" s="73"/>
    </row>
    <row r="250" spans="1:8" ht="12.75">
      <c r="A250" s="73"/>
      <c r="B250" s="73"/>
      <c r="C250" s="73"/>
      <c r="D250" s="73"/>
      <c r="E250" s="73"/>
      <c r="F250" s="73"/>
      <c r="G250" s="73"/>
      <c r="H250" s="73"/>
    </row>
    <row r="251" spans="1:8" ht="12.75">
      <c r="A251" s="73"/>
      <c r="B251" s="73"/>
      <c r="C251" s="73"/>
      <c r="D251" s="73"/>
      <c r="E251" s="73"/>
      <c r="F251" s="73"/>
      <c r="G251" s="73"/>
      <c r="H251" s="73"/>
    </row>
    <row r="252" spans="1:8" ht="12.75">
      <c r="A252" s="73"/>
      <c r="B252" s="73"/>
      <c r="C252" s="73"/>
      <c r="D252" s="73"/>
      <c r="E252" s="73"/>
      <c r="F252" s="73"/>
      <c r="G252" s="73"/>
      <c r="H252" s="73"/>
    </row>
    <row r="253" spans="1:8" ht="12.75">
      <c r="A253" s="73"/>
      <c r="B253" s="73"/>
      <c r="C253" s="73"/>
      <c r="D253" s="73"/>
      <c r="E253" s="73"/>
      <c r="F253" s="73"/>
      <c r="G253" s="73"/>
      <c r="H253" s="73"/>
    </row>
    <row r="254" spans="1:8" ht="12.75">
      <c r="A254" s="73"/>
      <c r="B254" s="73"/>
      <c r="C254" s="73"/>
      <c r="D254" s="73"/>
      <c r="E254" s="73"/>
      <c r="F254" s="73"/>
      <c r="G254" s="73"/>
      <c r="H254" s="73"/>
    </row>
    <row r="255" spans="1:8" ht="12.75">
      <c r="A255" s="73"/>
      <c r="B255" s="73"/>
      <c r="C255" s="73"/>
      <c r="D255" s="73"/>
      <c r="E255" s="73"/>
      <c r="F255" s="73"/>
      <c r="G255" s="73"/>
      <c r="H255" s="73"/>
    </row>
    <row r="256" spans="1:8" ht="12.75">
      <c r="A256" s="73"/>
      <c r="B256" s="73"/>
      <c r="C256" s="73"/>
      <c r="D256" s="73"/>
      <c r="E256" s="73"/>
      <c r="F256" s="73"/>
      <c r="G256" s="73"/>
      <c r="H256" s="73"/>
    </row>
    <row r="257" spans="1:8" ht="12.75">
      <c r="A257" s="73"/>
      <c r="B257" s="73"/>
      <c r="C257" s="73"/>
      <c r="D257" s="73"/>
      <c r="E257" s="73"/>
      <c r="F257" s="73"/>
      <c r="G257" s="73"/>
      <c r="H257" s="73"/>
    </row>
    <row r="258" spans="1:8" ht="12.75">
      <c r="A258" s="73"/>
      <c r="B258" s="73"/>
      <c r="C258" s="73"/>
      <c r="D258" s="73"/>
      <c r="E258" s="73"/>
      <c r="F258" s="73"/>
      <c r="G258" s="73"/>
      <c r="H258" s="73"/>
    </row>
    <row r="259" spans="1:8" ht="12.75">
      <c r="A259" s="73"/>
      <c r="B259" s="73"/>
      <c r="C259" s="73"/>
      <c r="D259" s="73"/>
      <c r="E259" s="73"/>
      <c r="F259" s="73"/>
      <c r="G259" s="73"/>
      <c r="H259" s="73"/>
    </row>
    <row r="260" spans="1:8" ht="12.75">
      <c r="A260" s="73"/>
      <c r="B260" s="73"/>
      <c r="C260" s="73"/>
      <c r="D260" s="73"/>
      <c r="E260" s="73"/>
      <c r="F260" s="73"/>
      <c r="G260" s="73"/>
      <c r="H260" s="73"/>
    </row>
    <row r="261" spans="1:8" ht="12.75">
      <c r="A261" s="73"/>
      <c r="B261" s="73"/>
      <c r="C261" s="73"/>
      <c r="D261" s="73"/>
      <c r="E261" s="73"/>
      <c r="F261" s="73"/>
      <c r="G261" s="73"/>
      <c r="H261" s="73"/>
    </row>
    <row r="262" spans="1:8" ht="12.75">
      <c r="A262" s="73"/>
      <c r="B262" s="73"/>
      <c r="C262" s="73"/>
      <c r="D262" s="73"/>
      <c r="E262" s="73"/>
      <c r="F262" s="73"/>
      <c r="G262" s="73"/>
      <c r="H262" s="73"/>
    </row>
    <row r="263" spans="1:8" ht="12.75">
      <c r="A263" s="73"/>
      <c r="B263" s="73"/>
      <c r="C263" s="73"/>
      <c r="D263" s="73"/>
      <c r="E263" s="73"/>
      <c r="F263" s="73"/>
      <c r="G263" s="73"/>
      <c r="H263" s="73"/>
    </row>
    <row r="264" spans="1:8" ht="12.75">
      <c r="A264" s="73"/>
      <c r="B264" s="73"/>
      <c r="C264" s="73"/>
      <c r="D264" s="73"/>
      <c r="E264" s="73"/>
      <c r="F264" s="73"/>
      <c r="G264" s="73"/>
      <c r="H264" s="73"/>
    </row>
    <row r="265" spans="1:8" ht="12.75">
      <c r="A265" s="73"/>
      <c r="B265" s="73"/>
      <c r="C265" s="73"/>
      <c r="D265" s="73"/>
      <c r="E265" s="73"/>
      <c r="F265" s="73"/>
      <c r="G265" s="73"/>
      <c r="H265" s="73"/>
    </row>
    <row r="266" spans="1:8" ht="12.75">
      <c r="A266" s="73"/>
      <c r="B266" s="73"/>
      <c r="C266" s="73"/>
      <c r="D266" s="73"/>
      <c r="E266" s="73"/>
      <c r="F266" s="73"/>
      <c r="G266" s="73"/>
      <c r="H266" s="73"/>
    </row>
    <row r="267" spans="1:8" ht="12.75">
      <c r="A267" s="73"/>
      <c r="B267" s="73"/>
      <c r="C267" s="73"/>
      <c r="D267" s="73"/>
      <c r="E267" s="73"/>
      <c r="F267" s="73"/>
      <c r="G267" s="73"/>
      <c r="H267" s="73"/>
    </row>
    <row r="268" spans="1:8" ht="12.75">
      <c r="A268" s="73"/>
      <c r="B268" s="73"/>
      <c r="C268" s="73"/>
      <c r="D268" s="73"/>
      <c r="E268" s="73"/>
      <c r="F268" s="73"/>
      <c r="G268" s="73"/>
      <c r="H268" s="73"/>
    </row>
    <row r="269" spans="1:8" ht="12.75">
      <c r="A269" s="73"/>
      <c r="B269" s="73"/>
      <c r="C269" s="73"/>
      <c r="D269" s="73"/>
      <c r="E269" s="73"/>
      <c r="F269" s="73"/>
      <c r="G269" s="73"/>
      <c r="H269" s="73"/>
    </row>
    <row r="270" spans="1:8" ht="12.75">
      <c r="A270" s="73"/>
      <c r="B270" s="73"/>
      <c r="C270" s="73"/>
      <c r="D270" s="73"/>
      <c r="E270" s="73"/>
      <c r="F270" s="73"/>
      <c r="G270" s="73"/>
      <c r="H270" s="73"/>
    </row>
    <row r="271" spans="1:8" ht="12.75">
      <c r="A271" s="73"/>
      <c r="B271" s="73"/>
      <c r="C271" s="73"/>
      <c r="D271" s="73"/>
      <c r="E271" s="73"/>
      <c r="F271" s="73"/>
      <c r="G271" s="73"/>
      <c r="H271" s="73"/>
    </row>
    <row r="272" spans="1:8" ht="12.75">
      <c r="A272" s="73"/>
      <c r="B272" s="73"/>
      <c r="C272" s="73"/>
      <c r="D272" s="73"/>
      <c r="E272" s="73"/>
      <c r="F272" s="73"/>
      <c r="G272" s="73"/>
      <c r="H272" s="73"/>
    </row>
    <row r="273" spans="1:8" ht="12.75">
      <c r="A273" s="73"/>
      <c r="B273" s="73"/>
      <c r="C273" s="73"/>
      <c r="D273" s="73"/>
      <c r="E273" s="73"/>
      <c r="F273" s="73"/>
      <c r="G273" s="73"/>
      <c r="H273" s="73"/>
    </row>
    <row r="274" spans="1:8" ht="12.75">
      <c r="A274" s="73"/>
      <c r="B274" s="73"/>
      <c r="C274" s="73"/>
      <c r="D274" s="73"/>
      <c r="E274" s="73"/>
      <c r="F274" s="73"/>
      <c r="G274" s="73"/>
      <c r="H274" s="73"/>
    </row>
    <row r="275" spans="1:8" ht="12.75">
      <c r="A275" s="73"/>
      <c r="B275" s="73"/>
      <c r="C275" s="73"/>
      <c r="D275" s="73"/>
      <c r="E275" s="73"/>
      <c r="F275" s="73"/>
      <c r="G275" s="73"/>
      <c r="H275" s="73"/>
    </row>
    <row r="276" spans="1:8" ht="12.75">
      <c r="A276" s="73"/>
      <c r="B276" s="73"/>
      <c r="C276" s="73"/>
      <c r="D276" s="73"/>
      <c r="E276" s="73"/>
      <c r="F276" s="73"/>
      <c r="G276" s="73"/>
      <c r="H276" s="73"/>
    </row>
    <row r="277" spans="1:8" ht="12.75">
      <c r="A277" s="73"/>
      <c r="B277" s="73"/>
      <c r="C277" s="73"/>
      <c r="D277" s="73"/>
      <c r="E277" s="73"/>
      <c r="F277" s="73"/>
      <c r="G277" s="73"/>
      <c r="H277" s="73"/>
    </row>
    <row r="278" spans="1:8" ht="12.75">
      <c r="A278" s="73"/>
      <c r="B278" s="73"/>
      <c r="C278" s="73"/>
      <c r="D278" s="73"/>
      <c r="E278" s="73"/>
      <c r="F278" s="73"/>
      <c r="G278" s="73"/>
      <c r="H278" s="73"/>
    </row>
    <row r="279" spans="1:8" ht="12.75">
      <c r="A279" s="73"/>
      <c r="B279" s="73"/>
      <c r="C279" s="73"/>
      <c r="D279" s="73"/>
      <c r="E279" s="73"/>
      <c r="F279" s="73"/>
      <c r="G279" s="73"/>
      <c r="H279" s="73"/>
    </row>
    <row r="280" spans="1:8" ht="12.75">
      <c r="A280" s="73"/>
      <c r="B280" s="73"/>
      <c r="C280" s="73"/>
      <c r="D280" s="73"/>
      <c r="E280" s="73"/>
      <c r="F280" s="73"/>
      <c r="G280" s="73"/>
      <c r="H280" s="73"/>
    </row>
    <row r="281" spans="1:8" ht="12.75">
      <c r="A281" s="73"/>
      <c r="B281" s="73"/>
      <c r="C281" s="73"/>
      <c r="D281" s="73"/>
      <c r="E281" s="73"/>
      <c r="F281" s="73"/>
      <c r="G281" s="73"/>
      <c r="H281" s="73"/>
    </row>
    <row r="282" spans="1:8" ht="12.75">
      <c r="A282" s="73"/>
      <c r="B282" s="73"/>
      <c r="C282" s="73"/>
      <c r="D282" s="73"/>
      <c r="E282" s="73"/>
      <c r="F282" s="73"/>
      <c r="G282" s="73"/>
      <c r="H282" s="73"/>
    </row>
    <row r="283" spans="1:8" ht="12.75">
      <c r="A283" s="73"/>
      <c r="B283" s="73"/>
      <c r="C283" s="73"/>
      <c r="D283" s="73"/>
      <c r="E283" s="73"/>
      <c r="F283" s="73"/>
      <c r="G283" s="73"/>
      <c r="H283" s="73"/>
    </row>
    <row r="284" spans="1:8" ht="12.75">
      <c r="A284" s="73"/>
      <c r="B284" s="73"/>
      <c r="C284" s="73"/>
      <c r="D284" s="73"/>
      <c r="E284" s="73"/>
      <c r="F284" s="73"/>
      <c r="G284" s="73"/>
      <c r="H284" s="73"/>
    </row>
    <row r="285" spans="1:8" ht="12.75">
      <c r="A285" s="73"/>
      <c r="B285" s="73"/>
      <c r="C285" s="73"/>
      <c r="D285" s="73"/>
      <c r="E285" s="73"/>
      <c r="F285" s="73"/>
      <c r="G285" s="73"/>
      <c r="H285" s="73"/>
    </row>
    <row r="286" spans="1:8" ht="12.75">
      <c r="A286" s="73"/>
      <c r="B286" s="73"/>
      <c r="C286" s="73"/>
      <c r="D286" s="73"/>
      <c r="E286" s="73"/>
      <c r="F286" s="73"/>
      <c r="G286" s="73"/>
      <c r="H286" s="73"/>
    </row>
    <row r="287" spans="1:8" ht="12.75">
      <c r="A287" s="73"/>
      <c r="B287" s="73"/>
      <c r="C287" s="73"/>
      <c r="D287" s="73"/>
      <c r="E287" s="73"/>
      <c r="F287" s="73"/>
      <c r="G287" s="73"/>
      <c r="H287" s="73"/>
    </row>
    <row r="288" spans="1:8" ht="12.75">
      <c r="A288" s="73"/>
      <c r="B288" s="73"/>
      <c r="C288" s="73"/>
      <c r="D288" s="73"/>
      <c r="E288" s="73"/>
      <c r="F288" s="73"/>
      <c r="G288" s="73"/>
      <c r="H288" s="73"/>
    </row>
    <row r="289" spans="1:8" ht="12.75">
      <c r="A289" s="73"/>
      <c r="B289" s="73"/>
      <c r="C289" s="73"/>
      <c r="D289" s="73"/>
      <c r="E289" s="73"/>
      <c r="F289" s="73"/>
      <c r="G289" s="73"/>
      <c r="H289" s="73"/>
    </row>
    <row r="290" spans="1:8" ht="12.75">
      <c r="A290" s="73"/>
      <c r="B290" s="73"/>
      <c r="C290" s="73"/>
      <c r="D290" s="73"/>
      <c r="E290" s="73"/>
      <c r="F290" s="73"/>
      <c r="G290" s="73"/>
      <c r="H290" s="73"/>
    </row>
    <row r="291" spans="1:8" ht="12.75">
      <c r="A291" s="73"/>
      <c r="B291" s="73"/>
      <c r="C291" s="73"/>
      <c r="D291" s="73"/>
      <c r="E291" s="73"/>
      <c r="F291" s="73"/>
      <c r="G291" s="73"/>
      <c r="H291" s="73"/>
    </row>
    <row r="292" spans="1:8" ht="12.75">
      <c r="A292" s="73"/>
      <c r="B292" s="73"/>
      <c r="C292" s="73"/>
      <c r="D292" s="73"/>
      <c r="E292" s="73"/>
      <c r="F292" s="73"/>
      <c r="G292" s="73"/>
      <c r="H292" s="73"/>
    </row>
    <row r="293" spans="1:8" ht="12.75">
      <c r="A293" s="73"/>
      <c r="B293" s="73"/>
      <c r="C293" s="73"/>
      <c r="D293" s="73"/>
      <c r="E293" s="73"/>
      <c r="F293" s="73"/>
      <c r="G293" s="73"/>
      <c r="H293" s="73"/>
    </row>
    <row r="294" spans="1:8" ht="12.75">
      <c r="A294" s="73"/>
      <c r="B294" s="73"/>
      <c r="C294" s="73"/>
      <c r="D294" s="73"/>
      <c r="E294" s="73"/>
      <c r="F294" s="73"/>
      <c r="G294" s="73"/>
      <c r="H294" s="73"/>
    </row>
    <row r="295" spans="1:8" ht="12.75">
      <c r="A295" s="73"/>
      <c r="B295" s="73"/>
      <c r="C295" s="73"/>
      <c r="D295" s="73"/>
      <c r="E295" s="73"/>
      <c r="F295" s="73"/>
      <c r="G295" s="73"/>
      <c r="H295" s="73"/>
    </row>
    <row r="296" spans="1:8" ht="12.75">
      <c r="A296" s="73"/>
      <c r="B296" s="73"/>
      <c r="C296" s="73"/>
      <c r="D296" s="73"/>
      <c r="E296" s="73"/>
      <c r="F296" s="73"/>
      <c r="G296" s="73"/>
      <c r="H296" s="73"/>
    </row>
    <row r="297" spans="1:8" ht="12.75">
      <c r="A297" s="73"/>
      <c r="B297" s="73"/>
      <c r="C297" s="73"/>
      <c r="D297" s="73"/>
      <c r="E297" s="73"/>
      <c r="F297" s="73"/>
      <c r="G297" s="73"/>
      <c r="H297" s="73"/>
    </row>
    <row r="298" spans="1:8" ht="12.75">
      <c r="A298" s="73"/>
      <c r="B298" s="73"/>
      <c r="C298" s="73"/>
      <c r="D298" s="73"/>
      <c r="E298" s="73"/>
      <c r="F298" s="73"/>
      <c r="G298" s="73"/>
      <c r="H298" s="73"/>
    </row>
    <row r="299" spans="1:8" ht="12.75">
      <c r="A299" s="73"/>
      <c r="B299" s="73"/>
      <c r="C299" s="73"/>
      <c r="D299" s="73"/>
      <c r="E299" s="73"/>
      <c r="F299" s="73"/>
      <c r="G299" s="73"/>
      <c r="H299" s="73"/>
    </row>
    <row r="300" spans="1:8" ht="12.75">
      <c r="A300" s="73"/>
      <c r="B300" s="73"/>
      <c r="C300" s="73"/>
      <c r="D300" s="73"/>
      <c r="E300" s="73"/>
      <c r="F300" s="73"/>
      <c r="G300" s="73"/>
      <c r="H300" s="73"/>
    </row>
    <row r="301" spans="1:8" ht="12.75">
      <c r="A301" s="73"/>
      <c r="B301" s="73"/>
      <c r="C301" s="73"/>
      <c r="D301" s="73"/>
      <c r="E301" s="73"/>
      <c r="F301" s="73"/>
      <c r="G301" s="73"/>
      <c r="H301" s="73"/>
    </row>
    <row r="302" spans="1:8" ht="12.75">
      <c r="A302" s="73"/>
      <c r="B302" s="73"/>
      <c r="C302" s="73"/>
      <c r="D302" s="73"/>
      <c r="E302" s="73"/>
      <c r="F302" s="73"/>
      <c r="G302" s="73"/>
      <c r="H302" s="73"/>
    </row>
    <row r="303" spans="1:8" ht="12.75">
      <c r="A303" s="73"/>
      <c r="B303" s="73"/>
      <c r="C303" s="73"/>
      <c r="D303" s="73"/>
      <c r="E303" s="73"/>
      <c r="F303" s="73"/>
      <c r="G303" s="73"/>
      <c r="H303" s="73"/>
    </row>
    <row r="304" spans="1:8" ht="12.75">
      <c r="A304" s="73"/>
      <c r="B304" s="73"/>
      <c r="C304" s="73"/>
      <c r="D304" s="73"/>
      <c r="E304" s="73"/>
      <c r="F304" s="73"/>
      <c r="G304" s="73"/>
      <c r="H304" s="73"/>
    </row>
    <row r="305" spans="1:8" ht="12.75">
      <c r="A305" s="73"/>
      <c r="B305" s="73"/>
      <c r="C305" s="73"/>
      <c r="D305" s="73"/>
      <c r="E305" s="73"/>
      <c r="F305" s="73"/>
      <c r="G305" s="73"/>
      <c r="H305" s="73"/>
    </row>
    <row r="306" spans="1:8" ht="12.75">
      <c r="A306" s="73"/>
      <c r="B306" s="73"/>
      <c r="C306" s="73"/>
      <c r="D306" s="73"/>
      <c r="E306" s="73"/>
      <c r="F306" s="73"/>
      <c r="G306" s="73"/>
      <c r="H306" s="73"/>
    </row>
    <row r="307" spans="1:8" ht="12.75">
      <c r="A307" s="73"/>
      <c r="B307" s="73"/>
      <c r="C307" s="73"/>
      <c r="D307" s="73"/>
      <c r="E307" s="73"/>
      <c r="F307" s="73"/>
      <c r="G307" s="73"/>
      <c r="H307" s="73"/>
    </row>
    <row r="308" spans="1:8" ht="12.75">
      <c r="A308" s="73"/>
      <c r="B308" s="73"/>
      <c r="C308" s="73"/>
      <c r="D308" s="73"/>
      <c r="E308" s="73"/>
      <c r="F308" s="73"/>
      <c r="G308" s="73"/>
      <c r="H308" s="73"/>
    </row>
    <row r="309" spans="1:8" ht="12.75">
      <c r="A309" s="73"/>
      <c r="B309" s="73"/>
      <c r="C309" s="73"/>
      <c r="D309" s="73"/>
      <c r="E309" s="73"/>
      <c r="F309" s="73"/>
      <c r="G309" s="73"/>
      <c r="H309" s="73"/>
    </row>
    <row r="310" spans="1:8" ht="12.75">
      <c r="A310" s="73"/>
      <c r="B310" s="73"/>
      <c r="C310" s="73"/>
      <c r="D310" s="73"/>
      <c r="E310" s="73"/>
      <c r="F310" s="73"/>
      <c r="G310" s="73"/>
      <c r="H310" s="73"/>
    </row>
    <row r="311" spans="1:8" ht="12.75">
      <c r="A311" s="73"/>
      <c r="B311" s="73"/>
      <c r="C311" s="73"/>
      <c r="D311" s="73"/>
      <c r="E311" s="73"/>
      <c r="F311" s="73"/>
      <c r="G311" s="73"/>
      <c r="H311" s="73"/>
    </row>
    <row r="312" spans="1:8" ht="12.75">
      <c r="A312" s="73"/>
      <c r="B312" s="73"/>
      <c r="C312" s="73"/>
      <c r="D312" s="73"/>
      <c r="E312" s="73"/>
      <c r="F312" s="73"/>
      <c r="G312" s="73"/>
      <c r="H312" s="73"/>
    </row>
    <row r="313" spans="1:8" ht="12.75">
      <c r="A313" s="73"/>
      <c r="B313" s="73"/>
      <c r="C313" s="73"/>
      <c r="D313" s="73"/>
      <c r="E313" s="73"/>
      <c r="F313" s="73"/>
      <c r="G313" s="73"/>
      <c r="H313" s="73"/>
    </row>
    <row r="314" spans="1:8" ht="12.75">
      <c r="A314" s="73"/>
      <c r="B314" s="73"/>
      <c r="C314" s="73"/>
      <c r="D314" s="73"/>
      <c r="E314" s="73"/>
      <c r="F314" s="73"/>
      <c r="G314" s="73"/>
      <c r="H314" s="73"/>
    </row>
    <row r="315" spans="1:8" ht="12.75">
      <c r="A315" s="73"/>
      <c r="B315" s="73"/>
      <c r="C315" s="73"/>
      <c r="D315" s="73"/>
      <c r="E315" s="73"/>
      <c r="F315" s="73"/>
      <c r="G315" s="73"/>
      <c r="H315" s="73"/>
    </row>
    <row r="316" spans="1:8" ht="12.75">
      <c r="A316" s="73"/>
      <c r="B316" s="73"/>
      <c r="C316" s="73"/>
      <c r="D316" s="73"/>
      <c r="E316" s="73"/>
      <c r="F316" s="73"/>
      <c r="G316" s="73"/>
      <c r="H316" s="73"/>
    </row>
    <row r="317" spans="1:8" ht="12.75">
      <c r="A317" s="73"/>
      <c r="B317" s="73"/>
      <c r="C317" s="73"/>
      <c r="D317" s="73"/>
      <c r="E317" s="73"/>
      <c r="F317" s="73"/>
      <c r="G317" s="73"/>
      <c r="H317" s="73"/>
    </row>
    <row r="318" spans="1:8" ht="12.75">
      <c r="A318" s="73"/>
      <c r="B318" s="73"/>
      <c r="C318" s="73"/>
      <c r="D318" s="73"/>
      <c r="E318" s="73"/>
      <c r="F318" s="73"/>
      <c r="G318" s="73"/>
      <c r="H318" s="73"/>
    </row>
    <row r="319" spans="1:8" ht="12.75">
      <c r="A319" s="73"/>
      <c r="B319" s="73"/>
      <c r="C319" s="73"/>
      <c r="D319" s="73"/>
      <c r="E319" s="73"/>
      <c r="F319" s="73"/>
      <c r="G319" s="73"/>
      <c r="H319" s="73"/>
    </row>
    <row r="320" spans="1:8" ht="12.75">
      <c r="A320" s="73"/>
      <c r="B320" s="73"/>
      <c r="C320" s="73"/>
      <c r="D320" s="73"/>
      <c r="E320" s="73"/>
      <c r="F320" s="73"/>
      <c r="G320" s="73"/>
      <c r="H320" s="73"/>
    </row>
    <row r="321" spans="1:8" ht="12.75">
      <c r="A321" s="73"/>
      <c r="B321" s="73"/>
      <c r="C321" s="73"/>
      <c r="D321" s="73"/>
      <c r="E321" s="73"/>
      <c r="F321" s="73"/>
      <c r="G321" s="73"/>
      <c r="H321" s="73"/>
    </row>
    <row r="322" spans="1:8" ht="12.75">
      <c r="A322" s="73"/>
      <c r="B322" s="73"/>
      <c r="C322" s="73"/>
      <c r="D322" s="73"/>
      <c r="E322" s="73"/>
      <c r="F322" s="73"/>
      <c r="G322" s="73"/>
      <c r="H322" s="73"/>
    </row>
    <row r="323" spans="1:8" ht="12.75">
      <c r="A323" s="73"/>
      <c r="B323" s="73"/>
      <c r="C323" s="73"/>
      <c r="D323" s="73"/>
      <c r="E323" s="73"/>
      <c r="F323" s="73"/>
      <c r="G323" s="73"/>
      <c r="H323" s="73"/>
    </row>
    <row r="324" spans="1:8" ht="12.75">
      <c r="A324" s="73"/>
      <c r="B324" s="73"/>
      <c r="C324" s="73"/>
      <c r="D324" s="73"/>
      <c r="E324" s="73"/>
      <c r="F324" s="73"/>
      <c r="G324" s="73"/>
      <c r="H324" s="73"/>
    </row>
    <row r="325" spans="1:8" ht="12.75">
      <c r="A325" s="73"/>
      <c r="B325" s="73"/>
      <c r="C325" s="73"/>
      <c r="D325" s="73"/>
      <c r="E325" s="73"/>
      <c r="F325" s="73"/>
      <c r="G325" s="73"/>
      <c r="H325" s="73"/>
    </row>
    <row r="326" spans="1:8" ht="12.75">
      <c r="A326" s="73"/>
      <c r="B326" s="73"/>
      <c r="C326" s="73"/>
      <c r="D326" s="73"/>
      <c r="E326" s="73"/>
      <c r="F326" s="73"/>
      <c r="G326" s="73"/>
      <c r="H326" s="73"/>
    </row>
    <row r="327" spans="1:8" ht="12.75">
      <c r="A327" s="73"/>
      <c r="B327" s="73"/>
      <c r="C327" s="73"/>
      <c r="D327" s="73"/>
      <c r="E327" s="73"/>
      <c r="F327" s="73"/>
      <c r="G327" s="73"/>
      <c r="H327" s="73"/>
    </row>
    <row r="328" spans="1:8" ht="12.75">
      <c r="A328" s="73"/>
      <c r="B328" s="73"/>
      <c r="C328" s="73"/>
      <c r="D328" s="73"/>
      <c r="E328" s="73"/>
      <c r="F328" s="73"/>
      <c r="G328" s="73"/>
      <c r="H328" s="73"/>
    </row>
    <row r="329" spans="1:8" ht="12.75">
      <c r="A329" s="73"/>
      <c r="B329" s="73"/>
      <c r="C329" s="73"/>
      <c r="D329" s="73"/>
      <c r="E329" s="73"/>
      <c r="F329" s="73"/>
      <c r="G329" s="73"/>
      <c r="H329" s="73"/>
    </row>
    <row r="330" spans="1:8" ht="12.75">
      <c r="A330" s="73"/>
      <c r="B330" s="73"/>
      <c r="C330" s="73"/>
      <c r="D330" s="73"/>
      <c r="E330" s="73"/>
      <c r="F330" s="73"/>
      <c r="G330" s="73"/>
      <c r="H330" s="73"/>
    </row>
    <row r="331" spans="1:8" ht="12.75">
      <c r="A331" s="73"/>
      <c r="B331" s="73"/>
      <c r="C331" s="73"/>
      <c r="D331" s="73"/>
      <c r="E331" s="73"/>
      <c r="F331" s="73"/>
      <c r="G331" s="73"/>
      <c r="H331" s="73"/>
    </row>
    <row r="332" spans="1:8" ht="12.75">
      <c r="A332" s="73"/>
      <c r="B332" s="73"/>
      <c r="C332" s="73"/>
      <c r="D332" s="73"/>
      <c r="E332" s="73"/>
      <c r="F332" s="73"/>
      <c r="G332" s="73"/>
      <c r="H332" s="73"/>
    </row>
    <row r="333" spans="1:8" ht="12.75">
      <c r="A333" s="73"/>
      <c r="B333" s="73"/>
      <c r="C333" s="73"/>
      <c r="D333" s="73"/>
      <c r="E333" s="73"/>
      <c r="F333" s="73"/>
      <c r="G333" s="73"/>
      <c r="H333" s="73"/>
    </row>
    <row r="334" spans="1:8" ht="12.75">
      <c r="A334" s="73"/>
      <c r="B334" s="73"/>
      <c r="C334" s="73"/>
      <c r="D334" s="73"/>
      <c r="E334" s="73"/>
      <c r="F334" s="73"/>
      <c r="G334" s="73"/>
      <c r="H334" s="73"/>
    </row>
    <row r="335" spans="1:8" ht="12.75">
      <c r="A335" s="73"/>
      <c r="B335" s="73"/>
      <c r="C335" s="73"/>
      <c r="D335" s="73"/>
      <c r="E335" s="73"/>
      <c r="F335" s="73"/>
      <c r="G335" s="73"/>
      <c r="H335" s="73"/>
    </row>
    <row r="336" spans="1:8" ht="12.75">
      <c r="A336" s="73"/>
      <c r="B336" s="73"/>
      <c r="C336" s="73"/>
      <c r="D336" s="73"/>
      <c r="E336" s="73"/>
      <c r="F336" s="73"/>
      <c r="G336" s="73"/>
      <c r="H336" s="73"/>
    </row>
    <row r="337" spans="1:8" ht="12.75">
      <c r="A337" s="73"/>
      <c r="B337" s="73"/>
      <c r="C337" s="73"/>
      <c r="D337" s="73"/>
      <c r="E337" s="73"/>
      <c r="F337" s="73"/>
      <c r="G337" s="73"/>
      <c r="H337" s="73"/>
    </row>
    <row r="338" spans="1:8" ht="12.75">
      <c r="A338" s="73"/>
      <c r="B338" s="73"/>
      <c r="C338" s="73"/>
      <c r="D338" s="73"/>
      <c r="E338" s="73"/>
      <c r="F338" s="73"/>
      <c r="G338" s="73"/>
      <c r="H338" s="73"/>
    </row>
    <row r="339" spans="1:8" ht="12.75">
      <c r="A339" s="73"/>
      <c r="B339" s="73"/>
      <c r="C339" s="73"/>
      <c r="D339" s="73"/>
      <c r="E339" s="73"/>
      <c r="F339" s="73"/>
      <c r="G339" s="73"/>
      <c r="H339" s="73"/>
    </row>
    <row r="340" spans="1:8" ht="12.75">
      <c r="A340" s="73"/>
      <c r="B340" s="73"/>
      <c r="C340" s="73"/>
      <c r="D340" s="73"/>
      <c r="E340" s="73"/>
      <c r="F340" s="73"/>
      <c r="G340" s="73"/>
      <c r="H340" s="73"/>
    </row>
    <row r="341" spans="1:8" ht="12.75">
      <c r="A341" s="73"/>
      <c r="B341" s="73"/>
      <c r="C341" s="73"/>
      <c r="D341" s="73"/>
      <c r="E341" s="73"/>
      <c r="F341" s="73"/>
      <c r="G341" s="73"/>
      <c r="H341" s="73"/>
    </row>
    <row r="342" spans="1:8" ht="12.75">
      <c r="A342" s="73"/>
      <c r="B342" s="73"/>
      <c r="C342" s="73"/>
      <c r="D342" s="73"/>
      <c r="E342" s="73"/>
      <c r="F342" s="73"/>
      <c r="G342" s="73"/>
      <c r="H342" s="73"/>
    </row>
    <row r="343" spans="1:8" ht="12.75">
      <c r="A343" s="73"/>
      <c r="B343" s="73"/>
      <c r="C343" s="73"/>
      <c r="D343" s="73"/>
      <c r="E343" s="73"/>
      <c r="F343" s="73"/>
      <c r="G343" s="73"/>
      <c r="H343" s="73"/>
    </row>
    <row r="344" spans="1:8" ht="12.75">
      <c r="A344" s="73"/>
      <c r="B344" s="73"/>
      <c r="C344" s="73"/>
      <c r="D344" s="73"/>
      <c r="E344" s="73"/>
      <c r="F344" s="73"/>
      <c r="G344" s="73"/>
      <c r="H344" s="73"/>
    </row>
    <row r="345" spans="1:8" ht="12.75">
      <c r="A345" s="73"/>
      <c r="B345" s="73"/>
      <c r="C345" s="73"/>
      <c r="D345" s="73"/>
      <c r="E345" s="73"/>
      <c r="F345" s="73"/>
      <c r="G345" s="73"/>
      <c r="H345" s="73"/>
    </row>
    <row r="346" spans="1:8" ht="12.75">
      <c r="A346" s="73"/>
      <c r="B346" s="73"/>
      <c r="C346" s="73"/>
      <c r="D346" s="73"/>
      <c r="E346" s="73"/>
      <c r="F346" s="73"/>
      <c r="G346" s="73"/>
      <c r="H346" s="73"/>
    </row>
    <row r="347" spans="1:8" ht="12.75">
      <c r="A347" s="73"/>
      <c r="B347" s="73"/>
      <c r="C347" s="73"/>
      <c r="D347" s="73"/>
      <c r="E347" s="73"/>
      <c r="F347" s="73"/>
      <c r="G347" s="73"/>
      <c r="H347" s="73"/>
    </row>
    <row r="348" spans="1:8" ht="12.75">
      <c r="A348" s="73"/>
      <c r="B348" s="73"/>
      <c r="C348" s="73"/>
      <c r="D348" s="73"/>
      <c r="E348" s="73"/>
      <c r="F348" s="73"/>
      <c r="G348" s="73"/>
      <c r="H348" s="73"/>
    </row>
    <row r="349" spans="1:8" ht="12.75">
      <c r="A349" s="73"/>
      <c r="B349" s="73"/>
      <c r="C349" s="73"/>
      <c r="D349" s="73"/>
      <c r="E349" s="73"/>
      <c r="F349" s="73"/>
      <c r="G349" s="73"/>
      <c r="H349" s="73"/>
    </row>
    <row r="350" spans="1:8" ht="12.75">
      <c r="A350" s="73"/>
      <c r="B350" s="73"/>
      <c r="C350" s="73"/>
      <c r="D350" s="73"/>
      <c r="E350" s="73"/>
      <c r="F350" s="73"/>
      <c r="G350" s="73"/>
      <c r="H350" s="73"/>
    </row>
    <row r="351" spans="1:8" ht="12.75">
      <c r="A351" s="73"/>
      <c r="B351" s="73"/>
      <c r="C351" s="73"/>
      <c r="D351" s="73"/>
      <c r="E351" s="73"/>
      <c r="F351" s="73"/>
      <c r="G351" s="73"/>
      <c r="H351" s="73"/>
    </row>
    <row r="352" spans="1:8" ht="12.75">
      <c r="A352" s="73"/>
      <c r="B352" s="73"/>
      <c r="C352" s="73"/>
      <c r="D352" s="73"/>
      <c r="E352" s="73"/>
      <c r="F352" s="73"/>
      <c r="G352" s="73"/>
      <c r="H352" s="73"/>
    </row>
    <row r="353" spans="1:8" ht="12.75">
      <c r="A353" s="73"/>
      <c r="B353" s="73"/>
      <c r="C353" s="73"/>
      <c r="D353" s="73"/>
      <c r="E353" s="73"/>
      <c r="F353" s="73"/>
      <c r="G353" s="73"/>
      <c r="H353" s="73"/>
    </row>
    <row r="354" spans="1:8" ht="12.75">
      <c r="A354" s="73"/>
      <c r="B354" s="73"/>
      <c r="C354" s="73"/>
      <c r="D354" s="73"/>
      <c r="E354" s="73"/>
      <c r="F354" s="73"/>
      <c r="G354" s="73"/>
      <c r="H354" s="73"/>
    </row>
    <row r="355" spans="1:8" ht="12.75">
      <c r="A355" s="73"/>
      <c r="B355" s="73"/>
      <c r="C355" s="73"/>
      <c r="D355" s="73"/>
      <c r="E355" s="73"/>
      <c r="F355" s="73"/>
      <c r="G355" s="73"/>
      <c r="H355" s="73"/>
    </row>
    <row r="356" spans="1:8" ht="12.75">
      <c r="A356" s="73"/>
      <c r="B356" s="73"/>
      <c r="C356" s="73"/>
      <c r="D356" s="73"/>
      <c r="E356" s="73"/>
      <c r="F356" s="73"/>
      <c r="G356" s="73"/>
      <c r="H356" s="73"/>
    </row>
    <row r="357" spans="1:8" ht="12.75">
      <c r="A357" s="73"/>
      <c r="B357" s="73"/>
      <c r="C357" s="73"/>
      <c r="D357" s="73"/>
      <c r="E357" s="73"/>
      <c r="F357" s="73"/>
      <c r="G357" s="73"/>
      <c r="H357" s="73"/>
    </row>
    <row r="358" spans="1:8" ht="12.75">
      <c r="A358" s="73"/>
      <c r="B358" s="73"/>
      <c r="C358" s="73"/>
      <c r="D358" s="73"/>
      <c r="E358" s="73"/>
      <c r="F358" s="73"/>
      <c r="G358" s="73"/>
      <c r="H358" s="73"/>
    </row>
    <row r="359" spans="1:8" ht="12.75">
      <c r="A359" s="73"/>
      <c r="B359" s="73"/>
      <c r="C359" s="73"/>
      <c r="D359" s="73"/>
      <c r="E359" s="73"/>
      <c r="F359" s="73"/>
      <c r="G359" s="73"/>
      <c r="H359" s="73"/>
    </row>
    <row r="360" spans="1:8" ht="12.75">
      <c r="A360" s="73"/>
      <c r="B360" s="73"/>
      <c r="C360" s="73"/>
      <c r="D360" s="73"/>
      <c r="E360" s="73"/>
      <c r="F360" s="73"/>
      <c r="G360" s="73"/>
      <c r="H360" s="73"/>
    </row>
    <row r="361" spans="1:8" ht="12.75">
      <c r="A361" s="73"/>
      <c r="B361" s="73"/>
      <c r="C361" s="73"/>
      <c r="D361" s="73"/>
      <c r="E361" s="73"/>
      <c r="F361" s="73"/>
      <c r="G361" s="73"/>
      <c r="H361" s="73"/>
    </row>
    <row r="362" spans="1:8" ht="12.75">
      <c r="A362" s="73"/>
      <c r="B362" s="73"/>
      <c r="C362" s="73"/>
      <c r="D362" s="73"/>
      <c r="E362" s="73"/>
      <c r="F362" s="73"/>
      <c r="G362" s="73"/>
      <c r="H362" s="73"/>
    </row>
    <row r="363" spans="1:8" ht="12.75">
      <c r="A363" s="73"/>
      <c r="B363" s="73"/>
      <c r="C363" s="73"/>
      <c r="D363" s="73"/>
      <c r="E363" s="73"/>
      <c r="F363" s="73"/>
      <c r="G363" s="73"/>
      <c r="H363" s="73"/>
    </row>
  </sheetData>
  <sheetProtection selectLockedCells="1" selectUnlockedCells="1"/>
  <mergeCells count="8">
    <mergeCell ref="F3:F4"/>
    <mergeCell ref="G3:H3"/>
    <mergeCell ref="B5:B7"/>
    <mergeCell ref="B16:B17"/>
    <mergeCell ref="A3:A4"/>
    <mergeCell ref="B3:B4"/>
    <mergeCell ref="C3:C4"/>
    <mergeCell ref="D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2015-03-01T15:02:12Z</dcterms:created>
  <dcterms:modified xsi:type="dcterms:W3CDTF">2015-03-01T15:02:13Z</dcterms:modified>
  <cp:category/>
  <cp:version/>
  <cp:contentType/>
  <cp:contentStatus/>
</cp:coreProperties>
</file>